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Расходы!$A$1:$D$27</definedName>
  </definedNames>
  <calcPr calcId="125725"/>
</workbook>
</file>

<file path=xl/calcChain.xml><?xml version="1.0" encoding="utf-8"?>
<calcChain xmlns="http://schemas.openxmlformats.org/spreadsheetml/2006/main">
  <c r="D10" i="1"/>
  <c r="D7"/>
  <c r="C7"/>
  <c r="D5" i="2"/>
  <c r="C5"/>
  <c r="D14"/>
  <c r="C14"/>
  <c r="D12"/>
  <c r="C12"/>
  <c r="D20" l="1"/>
  <c r="C20"/>
  <c r="D17"/>
  <c r="C17"/>
  <c r="D10" l="1"/>
  <c r="D4" s="1"/>
  <c r="C10"/>
  <c r="C4" s="1"/>
  <c r="H5" i="3" l="1"/>
  <c r="G5"/>
  <c r="C8" l="1"/>
  <c r="C5"/>
  <c r="C7"/>
  <c r="D7"/>
  <c r="D5"/>
  <c r="D8"/>
</calcChain>
</file>

<file path=xl/sharedStrings.xml><?xml version="1.0" encoding="utf-8"?>
<sst xmlns="http://schemas.openxmlformats.org/spreadsheetml/2006/main" count="93" uniqueCount="75">
  <si>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</si>
  <si>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</si>
  <si>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</si>
  <si>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</si>
  <si>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</si>
  <si>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</si>
  <si>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</si>
  <si>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</si>
  <si>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</si>
  <si>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</si>
  <si>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</si>
  <si>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</si>
  <si>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</si>
  <si>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</si>
  <si>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</si>
  <si>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</si>
  <si>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</si>
  <si>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</si>
  <si>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</si>
  <si>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</si>
  <si>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</si>
  <si>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</si>
  <si>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</si>
  <si>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</si>
  <si>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</si>
  <si>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</si>
  <si>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</si>
  <si>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</si>
  <si>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</si>
  <si>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</si>
  <si>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</si>
  <si>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</si>
  <si>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</si>
  <si>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</si>
  <si>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</si>
  <si>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</si>
  <si>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</si>
  <si>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</si>
  <si>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</si>
  <si>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</si>
  <si>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</si>
  <si>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</si>
  <si>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</si>
  <si>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</si>
  <si>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</si>
  <si>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</si>
  <si>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</si>
  <si>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</si>
  <si>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</si>
  <si>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</si>
  <si>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</si>
  <si>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</si>
  <si>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</si>
  <si>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</si>
  <si>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</si>
  <si>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</si>
  <si>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</si>
  <si>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</si>
  <si>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</si>
  <si>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</si>
  <si>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</si>
  <si>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</si>
  <si>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</si>
  <si>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</si>
  <si>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</si>
  <si>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</si>
  <si>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</si>
  <si>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</si>
  <si>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</si>
  <si>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</si>
  <si>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</si>
  <si>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</si>
  <si>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</si>
  <si>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</si>
  <si>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октября  2019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</si>
</sst>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4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8" xfId="0" applyNumberFormat="1" applyFont="1" applyBorder="1" applyAlignment="1">
      <alignment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" fontId="22" fillId="0" borderId="40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1" xfId="0" applyNumberFormat="1" applyFont="1" applyBorder="1" applyAlignment="1">
      <alignment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30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6" xfId="0" applyNumberFormat="1" applyFont="1" applyBorder="1" applyAlignment="1" applyProtection="1">
      <alignment horizontal="right" vertical="center" wrapTex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" fontId="23" fillId="0" borderId="54" xfId="0" applyNumberFormat="1" applyFont="1" applyFill="1" applyBorder="1" applyAlignment="1">
      <alignment horizontal="right" vertical="center" wrapText="1"/>
    </xf>
    <xf numFmtId="4" fontId="23" fillId="0" borderId="49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4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49" fontId="24" fillId="24" borderId="0" xfId="0" applyNumberFormat="1" applyFont="1" applyFill="1"/>
    <xf numFmtId="49" fontId="24" fillId="24" borderId="30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4" fillId="24" borderId="37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/>
    <xf numFmtId="0" fontId="25" fillId="24" borderId="30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3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3" xfId="0" applyNumberFormat="1" applyFont="1" applyFill="1" applyBorder="1" applyAlignment="1">
      <alignment horizontal="left" vertical="center" wrapText="1" shrinkToFit="1"/>
    </xf>
    <xf numFmtId="49" fontId="24" fillId="24" borderId="45" xfId="0" applyNumberFormat="1" applyFont="1" applyFill="1" applyBorder="1" applyAlignment="1">
      <alignment horizontal="center" vertical="center" wrapText="1" shrinkToFi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4" fillId="0" borderId="47" xfId="0" applyNumberFormat="1" applyFont="1" applyBorder="1" applyAlignment="1" applyProtection="1">
      <alignment horizontal="left" vertical="center" wrapText="1"/>
    </xf>
    <xf numFmtId="0" fontId="24" fillId="24" borderId="28" xfId="0" applyNumberFormat="1" applyFont="1" applyFill="1" applyBorder="1" applyAlignment="1">
      <alignment horizontal="left" vertical="center" wrapText="1" shrinkToFit="1"/>
    </xf>
    <xf numFmtId="0" fontId="24" fillId="24" borderId="34" xfId="0" applyNumberFormat="1" applyFont="1" applyFill="1" applyBorder="1" applyAlignment="1">
      <alignment horizontal="left" vertical="center" wrapText="1" shrinkToFit="1"/>
    </xf>
    <xf numFmtId="49" fontId="24" fillId="24" borderId="22" xfId="0" applyNumberFormat="1" applyFont="1" applyFill="1" applyBorder="1" applyAlignment="1">
      <alignment horizontal="center" vertical="center" wrapText="1" shrinkToFit="1"/>
    </xf>
    <xf numFmtId="49" fontId="25" fillId="24" borderId="30" xfId="0" applyNumberFormat="1" applyFont="1" applyFill="1" applyBorder="1" applyAlignment="1" applyProtection="1">
      <alignment horizontal="left" vertical="top" wrapText="1"/>
    </xf>
    <xf numFmtId="4" fontId="25" fillId="24" borderId="56" xfId="0" applyNumberFormat="1" applyFont="1" applyFill="1" applyBorder="1" applyAlignment="1">
      <alignment wrapText="1" shrinkToFit="1"/>
    </xf>
    <xf numFmtId="49" fontId="24" fillId="24" borderId="57" xfId="0" applyNumberFormat="1" applyFont="1" applyFill="1" applyBorder="1" applyAlignment="1" applyProtection="1">
      <alignment horizontal="left" vertical="center" wrapText="1"/>
    </xf>
    <xf numFmtId="49" fontId="24" fillId="24" borderId="58" xfId="0" applyNumberFormat="1" applyFont="1" applyFill="1" applyBorder="1" applyAlignment="1">
      <alignment horizontal="center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4" fontId="24" fillId="0" borderId="17" xfId="0" applyNumberFormat="1" applyFont="1" applyBorder="1" applyAlignment="1" applyProtection="1">
      <alignment vertical="center" wrapText="1"/>
    </xf>
    <xf numFmtId="4" fontId="24" fillId="0" borderId="46" xfId="0" applyNumberFormat="1" applyFont="1" applyBorder="1" applyAlignment="1" applyProtection="1">
      <alignment vertical="center" wrapText="1"/>
    </xf>
    <xf numFmtId="0" fontId="24" fillId="24" borderId="59" xfId="0" applyNumberFormat="1" applyFont="1" applyFill="1" applyBorder="1" applyAlignment="1">
      <alignment horizontal="left" vertical="center" wrapText="1" shrinkToFit="1"/>
    </xf>
    <xf numFmtId="49" fontId="24" fillId="24" borderId="60" xfId="0" applyNumberFormat="1" applyFont="1" applyFill="1" applyBorder="1" applyAlignment="1">
      <alignment horizontal="center" vertical="center" wrapText="1" shrinkToFit="1"/>
    </xf>
    <xf numFmtId="4" fontId="24" fillId="0" borderId="61" xfId="0" applyNumberFormat="1" applyFont="1" applyBorder="1" applyAlignment="1" applyProtection="1">
      <alignment horizontal="right" vertical="center" wrapText="1"/>
    </xf>
    <xf numFmtId="4" fontId="24" fillId="0" borderId="62" xfId="0" applyNumberFormat="1" applyFont="1" applyBorder="1" applyAlignment="1" applyProtection="1">
      <alignment horizontal="right" vertical="center" wrapText="1"/>
    </xf>
    <xf numFmtId="49" fontId="24" fillId="0" borderId="30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9" xfId="0" applyNumberFormat="1" applyFont="1" applyFill="1" applyBorder="1" applyAlignment="1">
      <alignment horizontal="left" vertical="center" wrapText="1"/>
    </xf>
    <xf numFmtId="49" fontId="24" fillId="24" borderId="31" xfId="0" applyNumberFormat="1" applyFont="1" applyFill="1" applyBorder="1" applyAlignment="1">
      <alignment horizontal="center" vertical="center"/>
    </xf>
    <xf numFmtId="4" fontId="24" fillId="24" borderId="31" xfId="0" applyNumberFormat="1" applyFont="1" applyFill="1" applyBorder="1" applyAlignment="1">
      <alignment horizontal="right"/>
    </xf>
    <xf numFmtId="4" fontId="24" fillId="24" borderId="32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" fontId="25" fillId="0" borderId="26" xfId="0" applyNumberFormat="1" applyFont="1" applyBorder="1" applyAlignment="1" applyProtection="1">
      <alignment horizontal="right" vertical="center" wrapText="1"/>
    </xf>
    <xf numFmtId="49" fontId="25" fillId="0" borderId="30" xfId="0" applyNumberFormat="1" applyFont="1" applyBorder="1" applyAlignment="1" applyProtection="1">
      <alignment horizontal="left" vertical="center" wrapText="1"/>
    </xf>
    <xf numFmtId="4" fontId="25" fillId="0" borderId="12" xfId="0" applyNumberFormat="1" applyFont="1" applyBorder="1" applyAlignment="1" applyProtection="1">
      <alignment horizontal="right" vertical="center" wrapText="1"/>
    </xf>
    <xf numFmtId="4" fontId="25" fillId="0" borderId="13" xfId="0" applyNumberFormat="1" applyFont="1" applyBorder="1" applyAlignment="1" applyProtection="1">
      <alignment horizontal="right" vertical="center" wrapTex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right"/>
    </xf>
    <xf numFmtId="0" fontId="24" fillId="24" borderId="43" xfId="0" applyNumberFormat="1" applyFont="1" applyFill="1" applyBorder="1" applyAlignment="1">
      <alignment horizontal="left" vertical="center" wrapText="1" indent="1" shrinkToFit="1"/>
    </xf>
    <xf numFmtId="4" fontId="24" fillId="0" borderId="45" xfId="0" applyNumberFormat="1" applyFont="1" applyBorder="1" applyAlignment="1" applyProtection="1">
      <alignment horizontal="right" vertical="center" wrapText="1"/>
    </xf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0" borderId="24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32"/>
  <sheetViews>
    <sheetView showGridLines="0" view="pageBreakPreview" zoomScale="80" zoomScaleNormal="100" zoomScaleSheetLayoutView="80" workbookViewId="0">
      <selection activeCell="D11" sqref="D11"/>
    </sheetView>
  </sheetViews>
  <sheetFormatPr defaultRowHeight="20.25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39" width="9.140625" style="22"/>
    <col min="140" max="141" width="72.140625" style="22" hidden="1" customWidth="1"/>
    <col min="142" max="16384" width="9.140625" style="22"/>
  </cols>
  <sheetData>
    <row r="1" spans="1:141" ht="25.5" customHeight="1">
      <c r="D1" s="22" t="s">
        <v>53</v>
      </c>
    </row>
    <row r="2" spans="1:141" s="21" customFormat="1" ht="99" customHeight="1">
      <c r="A2" s="51" t="s">
        <v>74</v>
      </c>
      <c r="B2" s="51"/>
      <c r="C2" s="51"/>
      <c r="D2" s="51"/>
    </row>
    <row r="3" spans="1:141" s="21" customFormat="1">
      <c r="A3" s="52" t="s">
        <v>54</v>
      </c>
      <c r="B3" s="52"/>
      <c r="D3" s="23"/>
    </row>
    <row r="4" spans="1:141" s="21" customFormat="1" ht="21" thickBot="1">
      <c r="A4" s="53" t="s">
        <v>6</v>
      </c>
      <c r="B4" s="53"/>
      <c r="C4" s="53"/>
      <c r="D4" s="24"/>
    </row>
    <row r="5" spans="1:141" ht="74.25" customHeight="1" thickBot="1">
      <c r="A5" s="25" t="s">
        <v>0</v>
      </c>
      <c r="B5" s="26" t="s">
        <v>7</v>
      </c>
      <c r="C5" s="26" t="s">
        <v>55</v>
      </c>
      <c r="D5" s="27" t="s">
        <v>41</v>
      </c>
    </row>
    <row r="6" spans="1:141" ht="27" customHeight="1" thickBot="1">
      <c r="A6" s="28">
        <v>1</v>
      </c>
      <c r="B6" s="29" t="s">
        <v>42</v>
      </c>
      <c r="C6" s="29" t="s">
        <v>11</v>
      </c>
      <c r="D6" s="30" t="s">
        <v>43</v>
      </c>
    </row>
    <row r="7" spans="1:141" ht="35.25" customHeight="1" thickBot="1">
      <c r="A7" s="106" t="s">
        <v>1</v>
      </c>
      <c r="B7" s="107" t="s">
        <v>4</v>
      </c>
      <c r="C7" s="108">
        <f>C8+C9+C10+C11+C12+C13+C14+C15+C16</f>
        <v>2409800</v>
      </c>
      <c r="D7" s="108">
        <f>D8+D9+D10+D11+D12+D13+D14+D15+D16</f>
        <v>2727693.39</v>
      </c>
    </row>
    <row r="8" spans="1:141" ht="46.5" customHeight="1">
      <c r="A8" s="109" t="s">
        <v>12</v>
      </c>
      <c r="B8" s="83" t="s">
        <v>13</v>
      </c>
      <c r="C8" s="110">
        <v>11000</v>
      </c>
      <c r="D8" s="111">
        <v>16991.439999999999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9" spans="1:141" ht="46.5" customHeight="1">
      <c r="A9" s="32" t="s">
        <v>14</v>
      </c>
      <c r="B9" s="33" t="s">
        <v>15</v>
      </c>
      <c r="C9" s="34">
        <v>9000</v>
      </c>
      <c r="D9" s="112">
        <v>18344.810000000001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</row>
    <row r="10" spans="1:141" ht="46.5" customHeight="1">
      <c r="A10" s="32" t="s">
        <v>16</v>
      </c>
      <c r="B10" s="33" t="s">
        <v>17</v>
      </c>
      <c r="C10" s="34">
        <v>42000</v>
      </c>
      <c r="D10" s="112">
        <f>5885.31+512.41</f>
        <v>6397.72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</row>
    <row r="11" spans="1:141" ht="46.5" customHeight="1">
      <c r="A11" s="32" t="s">
        <v>44</v>
      </c>
      <c r="B11" s="33" t="s">
        <v>17</v>
      </c>
      <c r="C11" s="34">
        <v>150000</v>
      </c>
      <c r="D11" s="112">
        <v>106978.9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</row>
    <row r="12" spans="1:141" ht="46.5" customHeight="1">
      <c r="A12" s="32" t="s">
        <v>18</v>
      </c>
      <c r="B12" s="33" t="s">
        <v>19</v>
      </c>
      <c r="C12" s="34">
        <v>1000</v>
      </c>
      <c r="D12" s="112">
        <v>750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</row>
    <row r="13" spans="1:141" ht="97.5" hidden="1" customHeight="1">
      <c r="A13" s="32" t="s">
        <v>20</v>
      </c>
      <c r="B13" s="33" t="s">
        <v>21</v>
      </c>
      <c r="C13" s="34"/>
      <c r="D13" s="11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</row>
    <row r="14" spans="1:141" ht="91.5" hidden="1" customHeight="1">
      <c r="A14" s="32" t="s">
        <v>22</v>
      </c>
      <c r="B14" s="33" t="s">
        <v>23</v>
      </c>
      <c r="C14" s="34"/>
      <c r="D14" s="11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</row>
    <row r="15" spans="1:141" ht="91.5" customHeight="1">
      <c r="A15" s="32" t="s">
        <v>50</v>
      </c>
      <c r="B15" s="33" t="s">
        <v>49</v>
      </c>
      <c r="C15" s="34"/>
      <c r="D15" s="112">
        <v>64500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</row>
    <row r="16" spans="1:141" ht="81.75" thickBot="1">
      <c r="A16" s="35" t="s">
        <v>24</v>
      </c>
      <c r="B16" s="36" t="s">
        <v>25</v>
      </c>
      <c r="C16" s="88">
        <v>2196800</v>
      </c>
      <c r="D16" s="89">
        <v>2513730.52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</row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23"/>
  <sheetViews>
    <sheetView showGridLines="0" view="pageBreakPreview" zoomScale="70" zoomScaleNormal="100" zoomScaleSheetLayoutView="70" workbookViewId="0">
      <selection activeCell="K8" sqref="K8"/>
    </sheetView>
  </sheetViews>
  <sheetFormatPr defaultRowHeight="20.25"/>
  <cols>
    <col min="1" max="1" width="79.28515625" style="101" customWidth="1"/>
    <col min="2" max="2" width="60.5703125" style="101" customWidth="1"/>
    <col min="3" max="4" width="36.28515625" style="101" customWidth="1"/>
    <col min="5" max="16384" width="9.140625" style="56"/>
  </cols>
  <sheetData>
    <row r="1" spans="1:123" ht="53.25" customHeight="1" thickBot="1">
      <c r="A1" s="55" t="s">
        <v>5</v>
      </c>
      <c r="B1" s="55"/>
      <c r="C1" s="55"/>
      <c r="D1" s="55"/>
    </row>
    <row r="2" spans="1:123" ht="86.25" customHeight="1" thickBot="1">
      <c r="A2" s="57" t="s">
        <v>0</v>
      </c>
      <c r="B2" s="58" t="s">
        <v>56</v>
      </c>
      <c r="C2" s="58" t="s">
        <v>55</v>
      </c>
      <c r="D2" s="59" t="s">
        <v>41</v>
      </c>
    </row>
    <row r="3" spans="1:123" ht="35.25" customHeight="1" thickBot="1">
      <c r="A3" s="60">
        <v>1</v>
      </c>
      <c r="B3" s="61" t="s">
        <v>42</v>
      </c>
      <c r="C3" s="62" t="s">
        <v>11</v>
      </c>
      <c r="D3" s="63" t="s">
        <v>43</v>
      </c>
    </row>
    <row r="4" spans="1:123" ht="41.25" customHeight="1" thickBot="1">
      <c r="A4" s="64" t="s">
        <v>2</v>
      </c>
      <c r="B4" s="65" t="s">
        <v>4</v>
      </c>
      <c r="C4" s="66">
        <f>C5+C10+C12+C14+C17+C20</f>
        <v>3259610.85</v>
      </c>
      <c r="D4" s="66">
        <f>D5+D10+D12+D14+D17+D20</f>
        <v>2307084.8899999997</v>
      </c>
    </row>
    <row r="5" spans="1:123" ht="54" customHeight="1" thickBot="1">
      <c r="A5" s="67" t="s">
        <v>8</v>
      </c>
      <c r="B5" s="68" t="s">
        <v>9</v>
      </c>
      <c r="C5" s="69">
        <f>SUM(C6:C9)</f>
        <v>1992838</v>
      </c>
      <c r="D5" s="70">
        <f>SUM(D6:D9)</f>
        <v>1336976.6399999999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</row>
    <row r="6" spans="1:123" ht="65.25" customHeight="1">
      <c r="A6" s="72" t="s">
        <v>10</v>
      </c>
      <c r="B6" s="73" t="s">
        <v>26</v>
      </c>
      <c r="C6" s="102">
        <v>639242.65</v>
      </c>
      <c r="D6" s="102">
        <v>515977.73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3" ht="108" customHeight="1">
      <c r="A7" s="74" t="s">
        <v>27</v>
      </c>
      <c r="B7" s="33" t="s">
        <v>28</v>
      </c>
      <c r="C7" s="102">
        <v>587395.35</v>
      </c>
      <c r="D7" s="102">
        <v>348055.91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</row>
    <row r="8" spans="1:123" ht="43.5" customHeight="1">
      <c r="A8" s="75" t="s">
        <v>69</v>
      </c>
      <c r="B8" s="33" t="s">
        <v>68</v>
      </c>
      <c r="C8" s="34"/>
      <c r="D8" s="34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</row>
    <row r="9" spans="1:123" ht="51" customHeight="1" thickBot="1">
      <c r="A9" s="76" t="s">
        <v>29</v>
      </c>
      <c r="B9" s="36" t="s">
        <v>30</v>
      </c>
      <c r="C9" s="102">
        <v>766200</v>
      </c>
      <c r="D9" s="102">
        <v>472943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</row>
    <row r="10" spans="1:123" ht="51" customHeight="1" thickBot="1">
      <c r="A10" s="67" t="s">
        <v>31</v>
      </c>
      <c r="B10" s="68" t="s">
        <v>32</v>
      </c>
      <c r="C10" s="69">
        <f>SUM(C11)</f>
        <v>86100</v>
      </c>
      <c r="D10" s="70">
        <f>SUM(D11)</f>
        <v>53372.73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</row>
    <row r="11" spans="1:123" ht="51" customHeight="1" thickBot="1">
      <c r="A11" s="77" t="s">
        <v>33</v>
      </c>
      <c r="B11" s="78" t="s">
        <v>34</v>
      </c>
      <c r="C11" s="102">
        <v>86100</v>
      </c>
      <c r="D11" s="102">
        <v>53372.73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</row>
    <row r="12" spans="1:123" ht="59.25" customHeight="1" thickBot="1">
      <c r="A12" s="79" t="s">
        <v>73</v>
      </c>
      <c r="B12" s="68" t="s">
        <v>72</v>
      </c>
      <c r="C12" s="80">
        <f>SUM(C13)</f>
        <v>0</v>
      </c>
      <c r="D12" s="70">
        <f>SUM(D13)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</row>
    <row r="13" spans="1:123" ht="51" customHeight="1" thickBot="1">
      <c r="A13" s="81" t="s">
        <v>70</v>
      </c>
      <c r="B13" s="82" t="s">
        <v>71</v>
      </c>
      <c r="C13" s="34"/>
      <c r="D13" s="34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</row>
    <row r="14" spans="1:123" ht="51" customHeight="1" thickBot="1">
      <c r="A14" s="67" t="s">
        <v>45</v>
      </c>
      <c r="B14" s="68" t="s">
        <v>46</v>
      </c>
      <c r="C14" s="69">
        <f>SUM(C15:C16)</f>
        <v>737750</v>
      </c>
      <c r="D14" s="70">
        <f>SUM(D15:D16)</f>
        <v>600647.5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</row>
    <row r="15" spans="1:123" ht="51" customHeight="1">
      <c r="A15" s="72" t="s">
        <v>47</v>
      </c>
      <c r="B15" s="83" t="s">
        <v>48</v>
      </c>
      <c r="C15" s="102">
        <v>725750</v>
      </c>
      <c r="D15" s="102">
        <v>589750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</row>
    <row r="16" spans="1:123" ht="51" customHeight="1" thickBot="1">
      <c r="A16" s="76" t="s">
        <v>52</v>
      </c>
      <c r="B16" s="36" t="s">
        <v>51</v>
      </c>
      <c r="C16" s="102">
        <v>12000</v>
      </c>
      <c r="D16" s="102">
        <v>10897.5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</row>
    <row r="17" spans="1:123" ht="51" customHeight="1" thickBot="1">
      <c r="A17" s="67" t="s">
        <v>35</v>
      </c>
      <c r="B17" s="68" t="s">
        <v>36</v>
      </c>
      <c r="C17" s="69">
        <f>SUM(C18:C19)</f>
        <v>436522.85</v>
      </c>
      <c r="D17" s="70">
        <f>SUM(D18:D19)</f>
        <v>309688.02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</row>
    <row r="18" spans="1:123" ht="51" customHeight="1">
      <c r="A18" s="72" t="s">
        <v>37</v>
      </c>
      <c r="B18" s="83" t="s">
        <v>38</v>
      </c>
      <c r="C18" s="84"/>
      <c r="D18" s="8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</row>
    <row r="19" spans="1:123" ht="51" customHeight="1" thickBot="1">
      <c r="A19" s="86" t="s">
        <v>39</v>
      </c>
      <c r="B19" s="87" t="s">
        <v>40</v>
      </c>
      <c r="C19" s="102">
        <v>436522.85</v>
      </c>
      <c r="D19" s="102">
        <v>309688.02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</row>
    <row r="20" spans="1:123" ht="51" customHeight="1" thickBot="1">
      <c r="A20" s="103" t="s">
        <v>67</v>
      </c>
      <c r="B20" s="68" t="s">
        <v>66</v>
      </c>
      <c r="C20" s="69">
        <f>SUM(C21:C22)</f>
        <v>6400</v>
      </c>
      <c r="D20" s="70">
        <f>SUM(D21:D22)</f>
        <v>6400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</row>
    <row r="21" spans="1:123" ht="51" customHeight="1" thickBot="1">
      <c r="A21" s="90" t="s">
        <v>67</v>
      </c>
      <c r="B21" s="91" t="s">
        <v>66</v>
      </c>
      <c r="C21" s="104">
        <v>6400</v>
      </c>
      <c r="D21" s="105">
        <v>6400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</row>
    <row r="22" spans="1:123" s="96" customFormat="1" ht="51" customHeight="1" thickBot="1">
      <c r="A22" s="92"/>
      <c r="B22" s="93"/>
      <c r="C22" s="94"/>
      <c r="D22" s="95"/>
    </row>
    <row r="23" spans="1:123" ht="51" customHeight="1" thickBot="1">
      <c r="A23" s="97" t="s">
        <v>3</v>
      </c>
      <c r="B23" s="98" t="s">
        <v>4</v>
      </c>
      <c r="C23" s="99"/>
      <c r="D23" s="100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tabSelected="1" view="pageBreakPreview" zoomScale="80" zoomScaleNormal="100" zoomScaleSheetLayoutView="80" workbookViewId="0">
      <selection activeCell="H12" sqref="H12"/>
    </sheetView>
  </sheetViews>
  <sheetFormatPr defaultRowHeight="15.7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>
      <c r="A1" s="54" t="s">
        <v>57</v>
      </c>
      <c r="B1" s="54"/>
      <c r="C1" s="54"/>
      <c r="D1" s="54"/>
    </row>
    <row r="2" spans="1:178" s="2" customFormat="1" ht="34.9" customHeight="1" thickBot="1">
      <c r="A2" s="3"/>
      <c r="B2" s="3"/>
      <c r="C2" s="3"/>
      <c r="D2" s="3"/>
    </row>
    <row r="3" spans="1:178" s="4" customFormat="1" ht="50.25" thickBot="1">
      <c r="A3" s="37" t="s">
        <v>0</v>
      </c>
      <c r="B3" s="38" t="s">
        <v>58</v>
      </c>
      <c r="C3" s="39" t="s">
        <v>55</v>
      </c>
      <c r="D3" s="40" t="s">
        <v>41</v>
      </c>
    </row>
    <row r="4" spans="1:178" s="4" customFormat="1" ht="28.5" customHeight="1" thickBot="1">
      <c r="A4" s="45">
        <v>1</v>
      </c>
      <c r="B4" s="46" t="s">
        <v>42</v>
      </c>
      <c r="C4" s="47" t="s">
        <v>11</v>
      </c>
      <c r="D4" s="48" t="s">
        <v>43</v>
      </c>
    </row>
    <row r="5" spans="1:178" s="7" customFormat="1" ht="48" customHeight="1">
      <c r="A5" s="41" t="s">
        <v>59</v>
      </c>
      <c r="B5" s="42" t="s">
        <v>60</v>
      </c>
      <c r="C5" s="43">
        <f>G5</f>
        <v>-849810.85000000009</v>
      </c>
      <c r="D5" s="44">
        <f>H5</f>
        <v>420608.50000000047</v>
      </c>
      <c r="E5" s="6"/>
      <c r="F5" s="6"/>
      <c r="G5" s="5">
        <f>Доходы!C7-Расходы!C4</f>
        <v>-849810.85000000009</v>
      </c>
      <c r="H5" s="5">
        <f>Доходы!D7-Расходы!D4</f>
        <v>420608.50000000047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>
      <c r="A6" s="8" t="s">
        <v>61</v>
      </c>
      <c r="B6" s="9" t="s">
        <v>62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>
      <c r="A7" s="8" t="s">
        <v>63</v>
      </c>
      <c r="B7" s="9" t="s">
        <v>64</v>
      </c>
      <c r="C7" s="49">
        <f>G5</f>
        <v>-849810.85000000009</v>
      </c>
      <c r="D7" s="50">
        <f>H5</f>
        <v>420608.50000000047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>
      <c r="A8" s="13" t="s">
        <v>65</v>
      </c>
      <c r="B8" s="14" t="s">
        <v>4</v>
      </c>
      <c r="C8" s="43">
        <f>G5</f>
        <v>-849810.85000000009</v>
      </c>
      <c r="D8" s="44">
        <f>H5</f>
        <v>420608.50000000047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2019-11-19T08:02:28Z</dcterms:modified>
</cp:coreProperties>
</file>