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14" i="2" l="1"/>
  <c r="C14" i="2"/>
  <c r="C7" i="1"/>
  <c r="D7" i="1"/>
  <c r="C5" i="2"/>
  <c r="D5" i="2" l="1"/>
  <c r="D12" i="2"/>
  <c r="C12" i="2"/>
  <c r="D21" i="2" l="1"/>
  <c r="C21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<sst xmlns="http://schemas.openxmlformats.org/spreadsheetml/2006/main" count="95" uniqueCount="77">
  <si>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</si>
  <si>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</si>
  <si>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</si>
  <si>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</si>
  <si>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</si>
  <si>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</si>
  <si>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</si>
  <si>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</si>
  <si>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</si>
  <si>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</si>
  <si>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</si>
  <si>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</si>
  <si>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</si>
  <si>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</si>
  <si>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</si>
  <si>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</si>
  <si>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</si>
  <si>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</si>
  <si>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</si>
  <si>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</si>
  <si>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</si>
  <si>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</si>
  <si>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</si>
  <si>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</si>
  <si>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</si>
  <si>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</si>
  <si>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</si>
  <si>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</si>
  <si>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</si>
  <si>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</si>
  <si>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</si>
  <si>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</si>
  <si>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</si>
  <si>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</si>
  <si>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</si>
  <si>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</si>
  <si>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</si>
  <si>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</si>
  <si>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</si>
  <si>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</si>
  <si>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</si>
  <si>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</si>
  <si>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</si>
  <si>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</si>
  <si>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</si>
  <si>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</si>
  <si>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</si>
  <si>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</si>
  <si>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</si>
  <si>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</si>
  <si>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</si>
  <si>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</si>
  <si>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</si>
  <si>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</si>
  <si>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</si>
  <si>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</si>
  <si>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</si>
  <si>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</si>
  <si>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</si>
  <si>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</si>
  <si>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</si>
  <si>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</si>
  <si>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</si>
  <si>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</si>
  <si>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</si>
  <si>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</si>
  <si>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</si>
  <si>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</si>
  <si>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</si>
  <si>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</si>
  <si>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</si>
  <si>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</si>
  <si>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</si>
  <si>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</si>
  <si>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</si>
  <si>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</si>
  <si>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июля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</si>
</sst>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2"/>
  <sheetViews>
    <sheetView showGridLines="0" tabSelected="1" view="pageBreakPreview" zoomScale="80" zoomScaleNormal="100" zoomScaleSheetLayoutView="80" workbookViewId="0">
      <selection activeCell="D17" sqref="D17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9" width="9.140625" style="22"/>
    <col min="130" max="131" width="72.140625" style="22" hidden="1" customWidth="1"/>
    <col min="132" max="16384" width="9.140625" style="22"/>
  </cols>
  <sheetData>
    <row r="1" spans="1:131" ht="25.5" customHeight="1" x14ac:dyDescent="0.3">
      <c r="D1" s="22" t="s">
        <v>51</v>
      </c>
    </row>
    <row r="2" spans="1:131" s="21" customFormat="1" ht="99" customHeight="1" x14ac:dyDescent="0.3">
      <c r="A2" s="105" t="s">
        <v>76</v>
      </c>
      <c r="B2" s="105"/>
      <c r="C2" s="105"/>
      <c r="D2" s="105"/>
    </row>
    <row r="3" spans="1:131" s="21" customFormat="1" x14ac:dyDescent="0.3">
      <c r="A3" s="106" t="s">
        <v>52</v>
      </c>
      <c r="B3" s="106"/>
      <c r="D3" s="23"/>
    </row>
    <row r="4" spans="1:131" s="21" customFormat="1" ht="21" thickBot="1" x14ac:dyDescent="0.35">
      <c r="A4" s="107" t="s">
        <v>6</v>
      </c>
      <c r="B4" s="107"/>
      <c r="C4" s="107"/>
      <c r="D4" s="24"/>
    </row>
    <row r="5" spans="1:131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31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31" ht="35.25" customHeight="1" thickBot="1" x14ac:dyDescent="0.35">
      <c r="A7" s="93" t="s">
        <v>1</v>
      </c>
      <c r="B7" s="94" t="s">
        <v>4</v>
      </c>
      <c r="C7" s="95">
        <f>SUM(C8:C16)</f>
        <v>3642194.16</v>
      </c>
      <c r="D7" s="96">
        <f>SUM(D8:D16)</f>
        <v>1865285.8499999999</v>
      </c>
    </row>
    <row r="8" spans="1:131" ht="46.5" customHeight="1" x14ac:dyDescent="0.3">
      <c r="A8" s="97" t="s">
        <v>12</v>
      </c>
      <c r="B8" s="74" t="s">
        <v>13</v>
      </c>
      <c r="C8" s="98">
        <v>20000</v>
      </c>
      <c r="D8" s="99">
        <v>18347.2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46.5" customHeight="1" x14ac:dyDescent="0.3">
      <c r="A9" s="100" t="s">
        <v>14</v>
      </c>
      <c r="B9" s="32" t="s">
        <v>15</v>
      </c>
      <c r="C9" s="33">
        <v>3000</v>
      </c>
      <c r="D9" s="101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</row>
    <row r="10" spans="1:131" ht="46.5" customHeight="1" x14ac:dyDescent="0.3">
      <c r="A10" s="100" t="s">
        <v>16</v>
      </c>
      <c r="B10" s="32" t="s">
        <v>17</v>
      </c>
      <c r="C10" s="33">
        <v>12000</v>
      </c>
      <c r="D10" s="101">
        <v>-94.98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</row>
    <row r="11" spans="1:131" ht="46.5" customHeight="1" x14ac:dyDescent="0.3">
      <c r="A11" s="100" t="s">
        <v>42</v>
      </c>
      <c r="B11" s="32" t="s">
        <v>17</v>
      </c>
      <c r="C11" s="33">
        <v>420000</v>
      </c>
      <c r="D11" s="101">
        <v>91251.67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ht="46.5" customHeight="1" x14ac:dyDescent="0.3">
      <c r="A12" s="100" t="s">
        <v>75</v>
      </c>
      <c r="B12" s="32" t="s">
        <v>74</v>
      </c>
      <c r="C12" s="33">
        <v>0</v>
      </c>
      <c r="D12" s="101">
        <v>1513.8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ht="97.5" hidden="1" customHeight="1" x14ac:dyDescent="0.3">
      <c r="A13" s="100" t="s">
        <v>18</v>
      </c>
      <c r="B13" s="32" t="s">
        <v>19</v>
      </c>
      <c r="C13" s="33"/>
      <c r="D13" s="10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ht="91.5" hidden="1" customHeight="1" x14ac:dyDescent="0.3">
      <c r="A14" s="100" t="s">
        <v>20</v>
      </c>
      <c r="B14" s="32" t="s">
        <v>21</v>
      </c>
      <c r="C14" s="33"/>
      <c r="D14" s="10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ht="91.5" customHeight="1" x14ac:dyDescent="0.3">
      <c r="A15" s="100" t="s">
        <v>48</v>
      </c>
      <c r="B15" s="32" t="s">
        <v>47</v>
      </c>
      <c r="C15" s="33">
        <v>179100</v>
      </c>
      <c r="D15" s="101">
        <v>179100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81.75" thickBot="1" x14ac:dyDescent="0.35">
      <c r="A16" s="102" t="s">
        <v>22</v>
      </c>
      <c r="B16" s="34" t="s">
        <v>23</v>
      </c>
      <c r="C16" s="103">
        <v>3008094.16</v>
      </c>
      <c r="D16" s="104">
        <v>1575168.16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"/>
  <sheetViews>
    <sheetView showGridLines="0" view="pageBreakPreview" zoomScale="70" zoomScaleNormal="100" zoomScaleSheetLayoutView="70" workbookViewId="0">
      <selection activeCell="G1" sqref="G1:I1048576"/>
    </sheetView>
  </sheetViews>
  <sheetFormatPr defaultRowHeight="20.25" x14ac:dyDescent="0.3"/>
  <cols>
    <col min="1" max="1" width="79.28515625" style="88" customWidth="1"/>
    <col min="2" max="2" width="60.5703125" style="88" customWidth="1"/>
    <col min="3" max="4" width="36.28515625" style="88" customWidth="1"/>
    <col min="5" max="16384" width="9.140625" style="49"/>
  </cols>
  <sheetData>
    <row r="1" spans="1:103" ht="53.25" customHeight="1" thickBot="1" x14ac:dyDescent="0.35">
      <c r="A1" s="108" t="s">
        <v>5</v>
      </c>
      <c r="B1" s="108"/>
      <c r="C1" s="108"/>
      <c r="D1" s="108"/>
    </row>
    <row r="2" spans="1:103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3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3" ht="41.25" customHeight="1" thickBot="1" x14ac:dyDescent="0.35">
      <c r="A4" s="57" t="s">
        <v>2</v>
      </c>
      <c r="B4" s="58" t="s">
        <v>4</v>
      </c>
      <c r="C4" s="59">
        <f>C5+C10+C12+C14+C18+C21</f>
        <v>4011604.96</v>
      </c>
      <c r="D4" s="59">
        <f>D5+D10+D12+D14+D18+D21</f>
        <v>1386862.3199999998</v>
      </c>
    </row>
    <row r="5" spans="1:103" ht="54" customHeight="1" thickBot="1" x14ac:dyDescent="0.35">
      <c r="A5" s="60" t="s">
        <v>8</v>
      </c>
      <c r="B5" s="61" t="s">
        <v>9</v>
      </c>
      <c r="C5" s="62">
        <f>SUM(C6:C9)</f>
        <v>1950574.35</v>
      </c>
      <c r="D5" s="63">
        <f>SUM(D6:D9)</f>
        <v>982334.41999999993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ht="65.25" customHeight="1" x14ac:dyDescent="0.3">
      <c r="A6" s="65" t="s">
        <v>10</v>
      </c>
      <c r="B6" s="66" t="s">
        <v>24</v>
      </c>
      <c r="C6" s="33">
        <v>674023.16</v>
      </c>
      <c r="D6" s="33">
        <v>362066.38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1:103" ht="73.5" customHeight="1" x14ac:dyDescent="0.3">
      <c r="A7" s="67" t="s">
        <v>25</v>
      </c>
      <c r="B7" s="32" t="s">
        <v>26</v>
      </c>
      <c r="C7" s="33">
        <v>745787.19</v>
      </c>
      <c r="D7" s="33">
        <v>379170.04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1:103" ht="43.5" customHeight="1" x14ac:dyDescent="0.3">
      <c r="A8" s="68" t="s">
        <v>67</v>
      </c>
      <c r="B8" s="32" t="s">
        <v>66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</row>
    <row r="9" spans="1:103" ht="51" customHeight="1" thickBot="1" x14ac:dyDescent="0.35">
      <c r="A9" s="69" t="s">
        <v>27</v>
      </c>
      <c r="B9" s="34" t="s">
        <v>28</v>
      </c>
      <c r="C9" s="33">
        <v>530764</v>
      </c>
      <c r="D9" s="33">
        <v>241098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</row>
    <row r="10" spans="1:103" ht="51" customHeight="1" thickBot="1" x14ac:dyDescent="0.35">
      <c r="A10" s="60" t="s">
        <v>29</v>
      </c>
      <c r="B10" s="61" t="s">
        <v>30</v>
      </c>
      <c r="C10" s="62">
        <f>SUM(C11)</f>
        <v>126400</v>
      </c>
      <c r="D10" s="63">
        <f>SUM(D11)</f>
        <v>47538.93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</row>
    <row r="11" spans="1:103" ht="51" customHeight="1" thickBot="1" x14ac:dyDescent="0.35">
      <c r="A11" s="92" t="s">
        <v>31</v>
      </c>
      <c r="B11" s="78" t="s">
        <v>32</v>
      </c>
      <c r="C11" s="33">
        <v>126400</v>
      </c>
      <c r="D11" s="33">
        <v>47538.93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</row>
    <row r="12" spans="1:103" ht="59.25" customHeight="1" thickBot="1" x14ac:dyDescent="0.35">
      <c r="A12" s="70" t="s">
        <v>71</v>
      </c>
      <c r="B12" s="61" t="s">
        <v>70</v>
      </c>
      <c r="C12" s="71">
        <f>SUM(C13)</f>
        <v>74137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</row>
    <row r="13" spans="1:103" ht="51" customHeight="1" thickBot="1" x14ac:dyDescent="0.35">
      <c r="A13" s="72" t="s">
        <v>68</v>
      </c>
      <c r="B13" s="73" t="s">
        <v>69</v>
      </c>
      <c r="C13" s="33">
        <v>74137</v>
      </c>
      <c r="D13" s="33"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</row>
    <row r="14" spans="1:103" ht="51" customHeight="1" thickBot="1" x14ac:dyDescent="0.35">
      <c r="A14" s="60" t="s">
        <v>43</v>
      </c>
      <c r="B14" s="61" t="s">
        <v>44</v>
      </c>
      <c r="C14" s="62">
        <f>SUM(C15:C17)</f>
        <v>1002911.61</v>
      </c>
      <c r="D14" s="62">
        <f>SUM(D15:D17)</f>
        <v>63343.8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</row>
    <row r="15" spans="1:103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</row>
    <row r="16" spans="1:103" ht="51" customHeight="1" x14ac:dyDescent="0.3">
      <c r="A16" s="90" t="s">
        <v>45</v>
      </c>
      <c r="B16" s="91" t="s">
        <v>46</v>
      </c>
      <c r="C16" s="33">
        <v>990694.28</v>
      </c>
      <c r="D16" s="33">
        <v>63343.8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</row>
    <row r="17" spans="1:103" ht="51" customHeight="1" thickBot="1" x14ac:dyDescent="0.35">
      <c r="A17" s="69" t="s">
        <v>50</v>
      </c>
      <c r="B17" s="34" t="s">
        <v>49</v>
      </c>
      <c r="C17" s="33">
        <v>12217.33</v>
      </c>
      <c r="D17" s="33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</row>
    <row r="18" spans="1:103" ht="51" customHeight="1" thickBot="1" x14ac:dyDescent="0.35">
      <c r="A18" s="60" t="s">
        <v>33</v>
      </c>
      <c r="B18" s="61" t="s">
        <v>34</v>
      </c>
      <c r="C18" s="62">
        <f>SUM(C19:C20)</f>
        <v>841982</v>
      </c>
      <c r="D18" s="63">
        <f>SUM(D19:D20)</f>
        <v>285845.17000000004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51" customHeight="1" x14ac:dyDescent="0.3">
      <c r="A19" s="65" t="s">
        <v>35</v>
      </c>
      <c r="B19" s="74" t="s">
        <v>36</v>
      </c>
      <c r="C19" s="33">
        <v>61000</v>
      </c>
      <c r="D19" s="33">
        <v>61000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51" customHeight="1" thickBot="1" x14ac:dyDescent="0.35">
      <c r="A20" s="75" t="s">
        <v>37</v>
      </c>
      <c r="B20" s="76" t="s">
        <v>38</v>
      </c>
      <c r="C20" s="33">
        <v>780982</v>
      </c>
      <c r="D20" s="33">
        <v>224845.17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51" customHeight="1" thickBot="1" x14ac:dyDescent="0.35">
      <c r="A21" s="89" t="s">
        <v>65</v>
      </c>
      <c r="B21" s="61" t="s">
        <v>64</v>
      </c>
      <c r="C21" s="62">
        <f>SUM(C22:C23)</f>
        <v>15600</v>
      </c>
      <c r="D21" s="63">
        <f>SUM(D22:D23)</f>
        <v>7800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51" customHeight="1" thickBot="1" x14ac:dyDescent="0.35">
      <c r="A22" s="77" t="s">
        <v>65</v>
      </c>
      <c r="B22" s="78" t="s">
        <v>64</v>
      </c>
      <c r="C22" s="110">
        <v>15600</v>
      </c>
      <c r="D22" s="111">
        <v>7800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s="83" customFormat="1" ht="51" customHeight="1" thickBot="1" x14ac:dyDescent="0.35">
      <c r="A23" s="79"/>
      <c r="B23" s="80"/>
      <c r="C23" s="81"/>
      <c r="D23" s="82"/>
    </row>
    <row r="24" spans="1:103" ht="51" customHeight="1" thickBot="1" x14ac:dyDescent="0.35">
      <c r="A24" s="84" t="s">
        <v>3</v>
      </c>
      <c r="B24" s="85" t="s">
        <v>4</v>
      </c>
      <c r="C24" s="86"/>
      <c r="D24" s="8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O13" sqref="N13:O13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9" t="s">
        <v>55</v>
      </c>
      <c r="B1" s="109"/>
      <c r="C1" s="109"/>
      <c r="D1" s="109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-369410.79999999981</v>
      </c>
      <c r="D5" s="42">
        <f>H5</f>
        <v>478423.53</v>
      </c>
      <c r="E5" s="6"/>
      <c r="F5" s="6"/>
      <c r="G5" s="5">
        <f>Доходы!C7-Расходы!C4</f>
        <v>-369410.79999999981</v>
      </c>
      <c r="H5" s="5">
        <f>Доходы!D7-Расходы!D4</f>
        <v>478423.53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-369410.79999999981</v>
      </c>
      <c r="D7" s="48">
        <f>H5</f>
        <v>478423.53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-369410.79999999981</v>
      </c>
      <c r="D8" s="42">
        <f>H5</f>
        <v>478423.53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2023-09-07T11:49:56Z</dcterms:modified>
</cp:coreProperties>
</file>