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Расходы!$A$1:$D$28</definedName>
  </definedNames>
  <calcPr calcId="125725"/>
</workbook>
</file>

<file path=xl/calcChain.xml><?xml version="1.0" encoding="utf-8"?>
<calcChain xmlns="http://schemas.openxmlformats.org/spreadsheetml/2006/main">
  <c r="C9" i="2"/>
  <c r="D14"/>
  <c r="C14"/>
  <c r="C7" i="1"/>
  <c r="D7"/>
  <c r="C5" i="2"/>
  <c r="D5" l="1"/>
  <c r="D12"/>
  <c r="C12"/>
  <c r="D21" l="1"/>
  <c r="C21"/>
  <c r="D18"/>
  <c r="C18"/>
  <c r="D10" l="1"/>
  <c r="D4" s="1"/>
  <c r="C10"/>
  <c r="C4" s="1"/>
  <c r="H5" i="3" l="1"/>
  <c r="G5"/>
  <c r="C8" l="1"/>
  <c r="C5"/>
  <c r="C7"/>
  <c r="D7"/>
  <c r="D5"/>
  <c r="D8"/>
</calcChain>
</file>

<file path=xl/sharedStrings.xml><?xml version="1.0" encoding="utf-8"?>
<sst xmlns="http://schemas.openxmlformats.org/spreadsheetml/2006/main" count="95" uniqueCount="77">
  <si>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</si>
  <si>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</si>
  <si>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</si>
  <si>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</si>
  <si>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</si>
  <si>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</si>
  <si>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</si>
  <si>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</si>
  <si>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</si>
  <si>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</si>
  <si>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</si>
  <si>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</si>
  <si>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</si>
  <si>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</si>
  <si>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</si>
  <si>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</si>
  <si>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</si>
  <si>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</si>
  <si>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</si>
  <si>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</si>
  <si>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</si>
  <si>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</si>
  <si>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</si>
  <si>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</si>
  <si>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</si>
  <si>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</si>
  <si>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</si>
  <si>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</si>
  <si>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</si>
  <si>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</si>
  <si>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</si>
  <si>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</si>
  <si>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</si>
  <si>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</si>
  <si>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</si>
  <si>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</si>
  <si>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</si>
  <si>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</si>
  <si>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</si>
  <si>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</si>
  <si>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</si>
  <si>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</si>
  <si>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</si>
  <si>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</si>
  <si>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</si>
  <si>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</si>
  <si>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</si>
  <si>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</si>
  <si>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</si>
  <si>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</si>
  <si>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</si>
  <si>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</si>
  <si>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</si>
  <si>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</si>
  <si>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</si>
  <si>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</si>
  <si>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</si>
  <si>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</si>
  <si>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</si>
  <si>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</si>
  <si>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</si>
  <si>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</si>
  <si>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</si>
  <si>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</si>
  <si>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</si>
  <si>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</si>
  <si>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</si>
  <si>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</si>
  <si>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</si>
  <si>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</si>
  <si>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</si>
  <si>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</si>
  <si>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</si>
  <si>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</si>
  <si>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</si>
  <si>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</si>
  <si>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июля 2021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</si>
</sst>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4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2" xfId="0" applyNumberFormat="1" applyFont="1" applyBorder="1" applyAlignment="1">
      <alignment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horizontal="right" vertical="center" wrapText="1"/>
    </xf>
    <xf numFmtId="4" fontId="22" fillId="0" borderId="21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35" xfId="0" applyNumberFormat="1" applyFont="1" applyBorder="1" applyAlignment="1">
      <alignment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7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" fontId="23" fillId="0" borderId="43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7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27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horizontal="left" vertical="center" wrapText="1" shrinkToFit="1"/>
    </xf>
    <xf numFmtId="49" fontId="24" fillId="24" borderId="39" xfId="0" applyNumberFormat="1" applyFont="1" applyFill="1" applyBorder="1" applyAlignment="1">
      <alignment horizontal="center" vertical="center" wrapText="1" shrinkToFit="1"/>
    </xf>
    <xf numFmtId="0" fontId="24" fillId="24" borderId="24" xfId="0" applyNumberFormat="1" applyFont="1" applyFill="1" applyBorder="1" applyAlignment="1">
      <alignment horizontal="left" vertical="center" wrapText="1" shrinkToFit="1"/>
    </xf>
    <xf numFmtId="49" fontId="24" fillId="0" borderId="41" xfId="0" applyNumberFormat="1" applyFont="1" applyBorder="1" applyAlignment="1" applyProtection="1">
      <alignment horizontal="left" vertical="center" wrapText="1"/>
    </xf>
    <xf numFmtId="0" fontId="24" fillId="24" borderId="25" xfId="0" applyNumberFormat="1" applyFont="1" applyFill="1" applyBorder="1" applyAlignment="1">
      <alignment horizontal="left" vertical="center" wrapText="1" shrinkToFit="1"/>
    </xf>
    <xf numFmtId="49" fontId="25" fillId="24" borderId="27" xfId="0" applyNumberFormat="1" applyFont="1" applyFill="1" applyBorder="1" applyAlignment="1" applyProtection="1">
      <alignment horizontal="left" vertical="top" wrapText="1"/>
    </xf>
    <xf numFmtId="49" fontId="24" fillId="24" borderId="50" xfId="0" applyNumberFormat="1" applyFont="1" applyFill="1" applyBorder="1" applyAlignment="1" applyProtection="1">
      <alignment horizontal="left" vertical="center" wrapText="1"/>
    </xf>
    <xf numFmtId="49" fontId="24" fillId="24" borderId="51" xfId="0" applyNumberFormat="1" applyFont="1" applyFill="1" applyBorder="1" applyAlignment="1">
      <alignment horizontal="center"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4" fillId="24" borderId="52" xfId="0" applyNumberFormat="1" applyFont="1" applyFill="1" applyBorder="1" applyAlignment="1">
      <alignment horizontal="left" vertical="center" wrapText="1" shrinkToFit="1"/>
    </xf>
    <xf numFmtId="49" fontId="24" fillId="24" borderId="53" xfId="0" applyNumberFormat="1" applyFont="1" applyFill="1" applyBorder="1" applyAlignment="1">
      <alignment horizontal="center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6" xfId="0" applyNumberFormat="1" applyFont="1" applyFill="1" applyBorder="1" applyAlignment="1">
      <alignment horizontal="left" vertical="center" wrapText="1"/>
    </xf>
    <xf numFmtId="49" fontId="24" fillId="24" borderId="28" xfId="0" applyNumberFormat="1" applyFont="1" applyFill="1" applyBorder="1" applyAlignment="1">
      <alignment horizontal="center" vertical="center"/>
    </xf>
    <xf numFmtId="4" fontId="24" fillId="24" borderId="29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0" fontId="24" fillId="24" borderId="54" xfId="0" applyNumberFormat="1" applyFont="1" applyFill="1" applyBorder="1" applyAlignment="1">
      <alignment horizontal="left" vertical="center" wrapText="1" shrinkToFit="1"/>
    </xf>
    <xf numFmtId="49" fontId="24" fillId="24" borderId="55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24" borderId="56" xfId="0" applyNumberFormat="1" applyFont="1" applyFill="1" applyBorder="1" applyAlignment="1">
      <alignment horizontal="right"/>
    </xf>
    <xf numFmtId="4" fontId="25" fillId="24" borderId="13" xfId="0" applyNumberFormat="1" applyFont="1" applyFill="1" applyBorder="1" applyAlignment="1">
      <alignment horizontal="right"/>
    </xf>
    <xf numFmtId="0" fontId="24" fillId="24" borderId="23" xfId="0" applyNumberFormat="1" applyFont="1" applyFill="1" applyBorder="1" applyAlignment="1">
      <alignment horizontal="left" vertical="center" wrapText="1" indent="1" shrinkToFit="1"/>
    </xf>
    <xf numFmtId="0" fontId="24" fillId="24" borderId="57" xfId="0" applyNumberFormat="1" applyFont="1" applyFill="1" applyBorder="1" applyAlignment="1">
      <alignment horizontal="left" vertical="center" wrapText="1" indent="1" shrinkToFit="1"/>
    </xf>
    <xf numFmtId="4" fontId="24" fillId="0" borderId="57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4" fillId="24" borderId="58" xfId="0" applyNumberFormat="1" applyFont="1" applyFill="1" applyBorder="1" applyAlignment="1">
      <alignment horizontal="center" vertical="center"/>
    </xf>
    <xf numFmtId="4" fontId="25" fillId="24" borderId="59" xfId="0" applyNumberFormat="1" applyFont="1" applyFill="1" applyBorder="1" applyAlignment="1"/>
    <xf numFmtId="4" fontId="25" fillId="24" borderId="60" xfId="0" applyNumberFormat="1" applyFont="1" applyFill="1" applyBorder="1" applyAlignment="1">
      <alignment wrapText="1" shrinkToFit="1"/>
    </xf>
    <xf numFmtId="4" fontId="24" fillId="0" borderId="61" xfId="0" applyNumberFormat="1" applyFont="1" applyBorder="1" applyAlignment="1" applyProtection="1">
      <alignment horizontal="right" vertical="center" wrapText="1"/>
    </xf>
    <xf numFmtId="4" fontId="24" fillId="0" borderId="34" xfId="0" applyNumberFormat="1" applyFont="1" applyBorder="1" applyAlignment="1" applyProtection="1">
      <alignment horizontal="right" vertical="center" wrapText="1"/>
    </xf>
    <xf numFmtId="4" fontId="25" fillId="24" borderId="62" xfId="0" applyNumberFormat="1" applyFont="1" applyFill="1" applyBorder="1" applyAlignment="1">
      <alignment wrapText="1" shrinkToFit="1"/>
    </xf>
    <xf numFmtId="49" fontId="24" fillId="24" borderId="17" xfId="0" applyNumberFormat="1" applyFont="1" applyFill="1" applyBorder="1" applyAlignment="1">
      <alignment horizontal="center" vertical="center"/>
    </xf>
    <xf numFmtId="4" fontId="25" fillId="24" borderId="17" xfId="0" applyNumberFormat="1" applyFont="1" applyFill="1" applyBorder="1" applyAlignment="1"/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24" borderId="64" xfId="0" applyNumberFormat="1" applyFont="1" applyFill="1" applyBorder="1" applyAlignment="1">
      <alignment horizontal="right"/>
    </xf>
    <xf numFmtId="4" fontId="24" fillId="0" borderId="65" xfId="0" applyNumberFormat="1" applyFont="1" applyBorder="1" applyAlignment="1" applyProtection="1">
      <alignment horizontal="right" vertical="center" wrapText="1"/>
    </xf>
    <xf numFmtId="4" fontId="24" fillId="0" borderId="66" xfId="0" applyNumberFormat="1" applyFont="1" applyBorder="1" applyAlignment="1" applyProtection="1">
      <alignment horizontal="right" vertical="center" wrapText="1"/>
    </xf>
    <xf numFmtId="4" fontId="24" fillId="0" borderId="39" xfId="0" applyNumberFormat="1" applyFont="1" applyBorder="1" applyAlignment="1" applyProtection="1">
      <alignment horizontal="right" vertical="center" wrapText="1"/>
    </xf>
    <xf numFmtId="4" fontId="24" fillId="0" borderId="67" xfId="0" applyNumberFormat="1" applyFont="1" applyBorder="1" applyAlignment="1" applyProtection="1">
      <alignment horizontal="right" vertical="center" wrapText="1"/>
    </xf>
    <xf numFmtId="4" fontId="24" fillId="0" borderId="39" xfId="0" applyNumberFormat="1" applyFont="1" applyBorder="1" applyAlignment="1" applyProtection="1">
      <alignment vertical="center" wrapText="1"/>
    </xf>
    <xf numFmtId="4" fontId="24" fillId="0" borderId="68" xfId="0" applyNumberFormat="1" applyFont="1" applyBorder="1" applyAlignment="1" applyProtection="1">
      <alignment vertical="center" wrapText="1"/>
    </xf>
    <xf numFmtId="49" fontId="25" fillId="0" borderId="50" xfId="0" applyNumberFormat="1" applyFont="1" applyBorder="1" applyAlignment="1" applyProtection="1">
      <alignment horizontal="left" vertical="center" wrapText="1"/>
    </xf>
    <xf numFmtId="49" fontId="25" fillId="24" borderId="51" xfId="0" applyNumberFormat="1" applyFont="1" applyFill="1" applyBorder="1" applyAlignment="1">
      <alignment horizontal="center" vertical="center" wrapText="1" shrinkToFit="1"/>
    </xf>
    <xf numFmtId="4" fontId="25" fillId="24" borderId="51" xfId="0" applyNumberFormat="1" applyFont="1" applyFill="1" applyBorder="1" applyAlignment="1">
      <alignment wrapText="1" shrinkToFit="1"/>
    </xf>
    <xf numFmtId="4" fontId="25" fillId="24" borderId="69" xfId="0" applyNumberFormat="1" applyFont="1" applyFill="1" applyBorder="1" applyAlignment="1">
      <alignment wrapText="1" shrinkToFit="1"/>
    </xf>
    <xf numFmtId="49" fontId="24" fillId="0" borderId="25" xfId="0" applyNumberFormat="1" applyFont="1" applyBorder="1" applyAlignment="1" applyProtection="1">
      <alignment horizontal="left" vertical="center" wrapText="1"/>
    </xf>
    <xf numFmtId="4" fontId="24" fillId="0" borderId="70" xfId="0" applyNumberFormat="1" applyFont="1" applyBorder="1" applyAlignment="1" applyProtection="1">
      <alignment horizontal="right" vertical="center" wrapText="1"/>
    </xf>
    <xf numFmtId="4" fontId="24" fillId="0" borderId="71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2"/>
  <sheetViews>
    <sheetView showGridLines="0" tabSelected="1" view="pageBreakPreview" zoomScale="80" zoomScaleNormal="100" zoomScaleSheetLayoutView="80" workbookViewId="0">
      <selection activeCell="N8" sqref="N8"/>
    </sheetView>
  </sheetViews>
  <sheetFormatPr defaultRowHeight="20.25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31" width="9.140625" style="22"/>
    <col min="132" max="133" width="72.140625" style="22" hidden="1" customWidth="1"/>
    <col min="134" max="16384" width="9.140625" style="22"/>
  </cols>
  <sheetData>
    <row r="1" spans="1:133" ht="25.5" customHeight="1">
      <c r="D1" s="22" t="s">
        <v>53</v>
      </c>
    </row>
    <row r="2" spans="1:133" s="21" customFormat="1" ht="99" customHeight="1">
      <c r="A2" s="91" t="s">
        <v>76</v>
      </c>
      <c r="B2" s="91"/>
      <c r="C2" s="91"/>
      <c r="D2" s="91"/>
    </row>
    <row r="3" spans="1:133" s="21" customFormat="1">
      <c r="A3" s="92" t="s">
        <v>54</v>
      </c>
      <c r="B3" s="92"/>
      <c r="D3" s="23"/>
    </row>
    <row r="4" spans="1:133" s="21" customFormat="1" ht="21" thickBot="1">
      <c r="A4" s="93" t="s">
        <v>6</v>
      </c>
      <c r="B4" s="93"/>
      <c r="C4" s="93"/>
      <c r="D4" s="24"/>
    </row>
    <row r="5" spans="1:133" ht="74.25" customHeight="1" thickBot="1">
      <c r="A5" s="25" t="s">
        <v>0</v>
      </c>
      <c r="B5" s="26" t="s">
        <v>7</v>
      </c>
      <c r="C5" s="26" t="s">
        <v>55</v>
      </c>
      <c r="D5" s="27" t="s">
        <v>41</v>
      </c>
    </row>
    <row r="6" spans="1:133" ht="27" customHeight="1" thickBot="1">
      <c r="A6" s="28">
        <v>1</v>
      </c>
      <c r="B6" s="29" t="s">
        <v>42</v>
      </c>
      <c r="C6" s="29" t="s">
        <v>11</v>
      </c>
      <c r="D6" s="30" t="s">
        <v>43</v>
      </c>
    </row>
    <row r="7" spans="1:133" ht="35.25" customHeight="1" thickBot="1">
      <c r="A7" s="84" t="s">
        <v>1</v>
      </c>
      <c r="B7" s="85" t="s">
        <v>4</v>
      </c>
      <c r="C7" s="86">
        <f>SUM(C8:C16)</f>
        <v>3076552.71</v>
      </c>
      <c r="D7" s="87">
        <f>SUM(D8:D16)</f>
        <v>1990262.43</v>
      </c>
    </row>
    <row r="8" spans="1:133" ht="46.5" customHeight="1">
      <c r="A8" s="89" t="s">
        <v>12</v>
      </c>
      <c r="B8" s="82" t="s">
        <v>13</v>
      </c>
      <c r="C8" s="90">
        <v>16000</v>
      </c>
      <c r="D8" s="90">
        <v>13372.29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</row>
    <row r="9" spans="1:133" ht="46.5" customHeight="1">
      <c r="A9" s="88" t="s">
        <v>14</v>
      </c>
      <c r="B9" s="32" t="s">
        <v>15</v>
      </c>
      <c r="C9" s="33">
        <v>9000</v>
      </c>
      <c r="D9" s="33">
        <v>3300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</row>
    <row r="10" spans="1:133" ht="46.5" customHeight="1">
      <c r="A10" s="88" t="s">
        <v>16</v>
      </c>
      <c r="B10" s="32" t="s">
        <v>17</v>
      </c>
      <c r="C10" s="33">
        <v>25000</v>
      </c>
      <c r="D10" s="33">
        <v>730.07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</row>
    <row r="11" spans="1:133" ht="46.5" customHeight="1">
      <c r="A11" s="88" t="s">
        <v>44</v>
      </c>
      <c r="B11" s="32" t="s">
        <v>17</v>
      </c>
      <c r="C11" s="33">
        <v>127600</v>
      </c>
      <c r="D11" s="33">
        <v>18391.86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</row>
    <row r="12" spans="1:133" ht="46.5" customHeight="1">
      <c r="A12" s="88" t="s">
        <v>18</v>
      </c>
      <c r="B12" s="32" t="s">
        <v>19</v>
      </c>
      <c r="C12" s="33">
        <v>1000</v>
      </c>
      <c r="D12" s="33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</row>
    <row r="13" spans="1:133" ht="97.5" hidden="1" customHeight="1">
      <c r="A13" s="88" t="s">
        <v>20</v>
      </c>
      <c r="B13" s="32" t="s">
        <v>21</v>
      </c>
      <c r="C13" s="33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</row>
    <row r="14" spans="1:133" ht="91.5" hidden="1" customHeight="1">
      <c r="A14" s="88" t="s">
        <v>22</v>
      </c>
      <c r="B14" s="32" t="s">
        <v>23</v>
      </c>
      <c r="C14" s="33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</row>
    <row r="15" spans="1:133" ht="91.5" customHeight="1">
      <c r="A15" s="88" t="s">
        <v>50</v>
      </c>
      <c r="B15" s="32" t="s">
        <v>49</v>
      </c>
      <c r="C15" s="33">
        <v>98550</v>
      </c>
      <c r="D15" s="33">
        <v>98550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</row>
    <row r="16" spans="1:133" ht="81">
      <c r="A16" s="88" t="s">
        <v>24</v>
      </c>
      <c r="B16" s="32" t="s">
        <v>25</v>
      </c>
      <c r="C16" s="33">
        <v>2799402.71</v>
      </c>
      <c r="D16" s="33">
        <v>1855918.21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</row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"/>
  <sheetViews>
    <sheetView showGridLines="0" view="pageBreakPreview" topLeftCell="A8" zoomScale="70" zoomScaleNormal="100" zoomScaleSheetLayoutView="70" workbookViewId="0">
      <selection activeCell="M18" sqref="M18"/>
    </sheetView>
  </sheetViews>
  <sheetFormatPr defaultRowHeight="20.25"/>
  <cols>
    <col min="1" max="1" width="79.28515625" style="80" customWidth="1"/>
    <col min="2" max="2" width="60.5703125" style="80" customWidth="1"/>
    <col min="3" max="4" width="36.28515625" style="80" customWidth="1"/>
    <col min="5" max="16384" width="9.140625" style="49"/>
  </cols>
  <sheetData>
    <row r="1" spans="1:108" ht="53.25" customHeight="1" thickBot="1">
      <c r="A1" s="94" t="s">
        <v>5</v>
      </c>
      <c r="B1" s="94"/>
      <c r="C1" s="94"/>
      <c r="D1" s="94"/>
    </row>
    <row r="2" spans="1:108" ht="86.25" customHeight="1" thickBot="1">
      <c r="A2" s="50" t="s">
        <v>0</v>
      </c>
      <c r="B2" s="51" t="s">
        <v>56</v>
      </c>
      <c r="C2" s="51" t="s">
        <v>55</v>
      </c>
      <c r="D2" s="52" t="s">
        <v>41</v>
      </c>
    </row>
    <row r="3" spans="1:108" ht="35.25" customHeight="1" thickBot="1">
      <c r="A3" s="53">
        <v>1</v>
      </c>
      <c r="B3" s="54" t="s">
        <v>42</v>
      </c>
      <c r="C3" s="102" t="s">
        <v>11</v>
      </c>
      <c r="D3" s="96" t="s">
        <v>43</v>
      </c>
    </row>
    <row r="4" spans="1:108" ht="41.25" customHeight="1" thickBot="1">
      <c r="A4" s="55" t="s">
        <v>2</v>
      </c>
      <c r="B4" s="56" t="s">
        <v>4</v>
      </c>
      <c r="C4" s="103">
        <f>C5+C10+C12+C14+C18+C21</f>
        <v>3265085.42</v>
      </c>
      <c r="D4" s="97">
        <f>D5+D10+D12+D14+D18+D21</f>
        <v>1386858.7</v>
      </c>
    </row>
    <row r="5" spans="1:108" ht="54" customHeight="1" thickBot="1">
      <c r="A5" s="57" t="s">
        <v>8</v>
      </c>
      <c r="B5" s="58" t="s">
        <v>9</v>
      </c>
      <c r="C5" s="59">
        <f>SUM(C6:C9)</f>
        <v>1684906.01</v>
      </c>
      <c r="D5" s="98">
        <f>SUM(D6:D9)</f>
        <v>806767.22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ht="65.25" customHeight="1">
      <c r="A6" s="61" t="s">
        <v>10</v>
      </c>
      <c r="B6" s="62" t="s">
        <v>26</v>
      </c>
      <c r="C6" s="108">
        <v>474624.38</v>
      </c>
      <c r="D6" s="109">
        <v>266734.87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ht="73.5" customHeight="1">
      <c r="A7" s="63" t="s">
        <v>27</v>
      </c>
      <c r="B7" s="32" t="s">
        <v>28</v>
      </c>
      <c r="C7" s="106">
        <v>654581.63</v>
      </c>
      <c r="D7" s="107">
        <v>302208.65000000002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ht="43.5" customHeight="1">
      <c r="A8" s="64" t="s">
        <v>69</v>
      </c>
      <c r="B8" s="32" t="s">
        <v>68</v>
      </c>
      <c r="C8" s="33"/>
      <c r="D8" s="10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1:108" ht="51" customHeight="1" thickBot="1">
      <c r="A9" s="65" t="s">
        <v>29</v>
      </c>
      <c r="B9" s="34" t="s">
        <v>30</v>
      </c>
      <c r="C9" s="104">
        <f>536700+19000</f>
        <v>555700</v>
      </c>
      <c r="D9" s="99">
        <v>237823.7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</row>
    <row r="10" spans="1:108" ht="51" customHeight="1" thickBot="1">
      <c r="A10" s="57" t="s">
        <v>31</v>
      </c>
      <c r="B10" s="58" t="s">
        <v>32</v>
      </c>
      <c r="C10" s="59">
        <f>SUM(C11)</f>
        <v>100000</v>
      </c>
      <c r="D10" s="98">
        <f>SUM(D11)</f>
        <v>40533.43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ht="51" customHeight="1" thickBot="1">
      <c r="A11" s="83" t="s">
        <v>33</v>
      </c>
      <c r="B11" s="72" t="s">
        <v>34</v>
      </c>
      <c r="C11" s="104">
        <v>100000</v>
      </c>
      <c r="D11" s="99">
        <v>40533.43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</row>
    <row r="12" spans="1:108" ht="59.25" customHeight="1" thickBot="1">
      <c r="A12" s="66" t="s">
        <v>73</v>
      </c>
      <c r="B12" s="58" t="s">
        <v>72</v>
      </c>
      <c r="C12" s="59">
        <f>SUM(C13)</f>
        <v>7674.78</v>
      </c>
      <c r="D12" s="98">
        <f>SUM(D13)</f>
        <v>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ht="51" customHeight="1" thickBot="1">
      <c r="A13" s="67" t="s">
        <v>70</v>
      </c>
      <c r="B13" s="68" t="s">
        <v>71</v>
      </c>
      <c r="C13" s="104">
        <v>7674.78</v>
      </c>
      <c r="D13" s="10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108" ht="51" customHeight="1" thickBot="1">
      <c r="A14" s="57" t="s">
        <v>45</v>
      </c>
      <c r="B14" s="58" t="s">
        <v>46</v>
      </c>
      <c r="C14" s="59">
        <f>SUM(C15:C17)</f>
        <v>644540.04</v>
      </c>
      <c r="D14" s="101">
        <f>SUM(D15:D17)</f>
        <v>351375.89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</row>
    <row r="15" spans="1:108" ht="51" customHeight="1">
      <c r="A15" s="61" t="s">
        <v>75</v>
      </c>
      <c r="B15" s="69" t="s">
        <v>74</v>
      </c>
      <c r="C15" s="33"/>
      <c r="D15" s="100">
        <v>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</row>
    <row r="16" spans="1:108" ht="51" customHeight="1">
      <c r="A16" s="81" t="s">
        <v>47</v>
      </c>
      <c r="B16" s="82" t="s">
        <v>48</v>
      </c>
      <c r="C16" s="33">
        <v>612921.27</v>
      </c>
      <c r="D16" s="99">
        <v>351375.89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</row>
    <row r="17" spans="1:108" ht="51" customHeight="1" thickBot="1">
      <c r="A17" s="65" t="s">
        <v>52</v>
      </c>
      <c r="B17" s="34" t="s">
        <v>51</v>
      </c>
      <c r="C17" s="106">
        <v>31618.77</v>
      </c>
      <c r="D17" s="100">
        <v>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ht="51" customHeight="1" thickBot="1">
      <c r="A18" s="57" t="s">
        <v>35</v>
      </c>
      <c r="B18" s="58" t="s">
        <v>36</v>
      </c>
      <c r="C18" s="59">
        <f>SUM(C19:C20)</f>
        <v>817264.59</v>
      </c>
      <c r="D18" s="98">
        <f>SUM(D19:D20)</f>
        <v>177482.16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1:108" ht="51" customHeight="1">
      <c r="A19" s="61" t="s">
        <v>37</v>
      </c>
      <c r="B19" s="69" t="s">
        <v>38</v>
      </c>
      <c r="C19" s="110"/>
      <c r="D19" s="11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</row>
    <row r="20" spans="1:108" ht="51" customHeight="1" thickBot="1">
      <c r="A20" s="70" t="s">
        <v>39</v>
      </c>
      <c r="B20" s="71" t="s">
        <v>40</v>
      </c>
      <c r="C20" s="106">
        <v>817264.59</v>
      </c>
      <c r="D20" s="107">
        <v>177482.16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51" customHeight="1">
      <c r="A21" s="112" t="s">
        <v>67</v>
      </c>
      <c r="B21" s="113" t="s">
        <v>66</v>
      </c>
      <c r="C21" s="114">
        <f>SUM(C22:C23)</f>
        <v>10700</v>
      </c>
      <c r="D21" s="115">
        <f>SUM(D22:D23)</f>
        <v>10700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</row>
    <row r="22" spans="1:108" ht="51" customHeight="1" thickBot="1">
      <c r="A22" s="116" t="s">
        <v>67</v>
      </c>
      <c r="B22" s="34" t="s">
        <v>66</v>
      </c>
      <c r="C22" s="117">
        <v>10700</v>
      </c>
      <c r="D22" s="118">
        <v>10700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</row>
    <row r="23" spans="1:108" s="76" customFormat="1" ht="51" customHeight="1" thickBot="1">
      <c r="A23" s="73"/>
      <c r="B23" s="74"/>
      <c r="C23" s="105"/>
      <c r="D23" s="75"/>
    </row>
    <row r="24" spans="1:108" ht="51" customHeight="1" thickBot="1">
      <c r="A24" s="77" t="s">
        <v>3</v>
      </c>
      <c r="B24" s="78" t="s">
        <v>4</v>
      </c>
      <c r="C24" s="79"/>
      <c r="D24" s="7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C27" sqref="C27"/>
    </sheetView>
  </sheetViews>
  <sheetFormatPr defaultRowHeight="15.7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>
      <c r="A1" s="95" t="s">
        <v>57</v>
      </c>
      <c r="B1" s="95"/>
      <c r="C1" s="95"/>
      <c r="D1" s="95"/>
    </row>
    <row r="2" spans="1:178" s="2" customFormat="1" ht="34.9" customHeight="1" thickBot="1">
      <c r="A2" s="3"/>
      <c r="B2" s="3"/>
      <c r="C2" s="3"/>
      <c r="D2" s="3"/>
    </row>
    <row r="3" spans="1:178" s="4" customFormat="1" ht="50.25" thickBot="1">
      <c r="A3" s="35" t="s">
        <v>0</v>
      </c>
      <c r="B3" s="36" t="s">
        <v>58</v>
      </c>
      <c r="C3" s="37" t="s">
        <v>55</v>
      </c>
      <c r="D3" s="38" t="s">
        <v>41</v>
      </c>
    </row>
    <row r="4" spans="1:178" s="4" customFormat="1" ht="28.5" customHeight="1" thickBot="1">
      <c r="A4" s="43">
        <v>1</v>
      </c>
      <c r="B4" s="44" t="s">
        <v>42</v>
      </c>
      <c r="C4" s="45" t="s">
        <v>11</v>
      </c>
      <c r="D4" s="46" t="s">
        <v>43</v>
      </c>
    </row>
    <row r="5" spans="1:178" s="7" customFormat="1" ht="48" customHeight="1">
      <c r="A5" s="39" t="s">
        <v>59</v>
      </c>
      <c r="B5" s="40" t="s">
        <v>60</v>
      </c>
      <c r="C5" s="41">
        <f>G5</f>
        <v>-188532.70999999996</v>
      </c>
      <c r="D5" s="42">
        <f>H5</f>
        <v>603403.73</v>
      </c>
      <c r="E5" s="6"/>
      <c r="F5" s="6"/>
      <c r="G5" s="5">
        <f>Доходы!C7-Расходы!C4</f>
        <v>-188532.70999999996</v>
      </c>
      <c r="H5" s="5">
        <f>Доходы!D7-Расходы!D4</f>
        <v>603403.73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>
      <c r="A6" s="8" t="s">
        <v>61</v>
      </c>
      <c r="B6" s="9" t="s">
        <v>62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>
      <c r="A7" s="8" t="s">
        <v>63</v>
      </c>
      <c r="B7" s="9" t="s">
        <v>64</v>
      </c>
      <c r="C7" s="47">
        <f>G5</f>
        <v>-188532.70999999996</v>
      </c>
      <c r="D7" s="48">
        <f>H5</f>
        <v>603403.73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>
      <c r="A8" s="13" t="s">
        <v>65</v>
      </c>
      <c r="B8" s="14" t="s">
        <v>4</v>
      </c>
      <c r="C8" s="41">
        <f>G5</f>
        <v>-188532.70999999996</v>
      </c>
      <c r="D8" s="42">
        <f>H5</f>
        <v>603403.73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2021-10-19T14:14:20Z</dcterms:modified>
</cp:coreProperties>
</file>