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Расходы!$A$1:$D$28</definedName>
  </definedNames>
  <calcPr calcId="125725"/>
</workbook>
</file>

<file path=xl/calcChain.xml><?xml version="1.0" encoding="utf-8"?>
<calcChain xmlns="http://schemas.openxmlformats.org/spreadsheetml/2006/main">
  <c r="D9" i="2"/>
  <c r="C9"/>
  <c r="C7" i="1"/>
  <c r="D7"/>
  <c r="C21" i="2"/>
  <c r="D21"/>
  <c r="C23"/>
  <c r="D23"/>
  <c r="C5"/>
  <c r="D14"/>
  <c r="C14"/>
  <c r="D5" l="1"/>
  <c r="D12"/>
  <c r="C12"/>
  <c r="D18" l="1"/>
  <c r="C18"/>
  <c r="D10" l="1"/>
  <c r="D4" s="1"/>
  <c r="C10"/>
  <c r="C4" s="1"/>
  <c r="H5" i="3" l="1"/>
  <c r="G5"/>
  <c r="C8" l="1"/>
  <c r="C5"/>
  <c r="C7"/>
  <c r="D7"/>
  <c r="D5"/>
  <c r="D8"/>
</calcChain>
</file>

<file path=xl/sharedStrings.xml><?xml version="1.0" encoding="utf-8"?>
<sst xmlns="http://schemas.openxmlformats.org/spreadsheetml/2006/main" count="101" uniqueCount="81">
  <si>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</si>
  <si>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</si>
  <si>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</si>
  <si>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</si>
  <si>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</si>
  <si>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</si>
  <si>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</si>
  <si>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</si>
  <si>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</si>
  <si>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</si>
  <si>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</si>
  <si>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</si>
  <si>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</si>
  <si>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</si>
  <si>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</si>
  <si>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</si>
  <si>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</si>
  <si>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</si>
  <si>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</si>
  <si>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</si>
  <si>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</si>
  <si>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</si>
  <si>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</si>
  <si>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</si>
  <si>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</si>
  <si>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</si>
  <si>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</si>
  <si>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</si>
  <si>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</si>
  <si>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</si>
  <si>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</si>
  <si>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</si>
  <si>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</si>
  <si>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</si>
  <si>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</si>
  <si>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</si>
  <si>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</si>
  <si>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</si>
  <si>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</si>
  <si>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</si>
  <si>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</si>
  <si>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</si>
  <si>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</si>
  <si>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</si>
  <si>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</si>
  <si>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</si>
  <si>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</si>
  <si>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</si>
  <si>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</si>
  <si>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</si>
  <si>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</si>
  <si>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Приложение № 1</t>
  </si>
  <si>
    <t>Единица измерения:  руб.</t>
  </si>
  <si>
    <t>Уточненные бюджетные назначения</t>
  </si>
  <si>
    <t>Код расхода по бюджетной классификации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</si>
  <si>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</si>
  <si>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</si>
  <si>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</si>
  <si>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</si>
  <si>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</si>
  <si>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</si>
  <si>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</si>
  <si>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</si>
  <si>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</si>
  <si>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000 1403 0000000 000 000</t>
  </si>
  <si>
    <t>Прочие межбюджетные трансферты общего характера</t>
  </si>
  <si>
    <t>000 0107 0000000 000 000</t>
  </si>
  <si>
    <t>Обеспечение проведения выборов и референдумов</t>
  </si>
  <si>
    <t>Обеспечение пожарной безопасности</t>
  </si>
  <si>
    <t>000 0310 0000000 000 000</t>
  </si>
  <si>
    <t>000 0300 0000000 000 000</t>
  </si>
  <si>
    <t xml:space="preserve">НАЦИОНАЛЬНАЯ  БЕЗОПАСНОСТЬ И ПРАВООХРАНИТЕЛЬНАЯ И ДЕЯТЕЛЬНОСТЬ
</t>
  </si>
  <si>
    <t>000 0405 0000000 000 000</t>
  </si>
  <si>
    <t>Сельское хозяйство и рыболовство</t>
  </si>
  <si>
    <t>Социальное обеспечение населения</t>
  </si>
  <si>
    <t>000 1003 0000000 000 000</t>
  </si>
  <si>
    <t>ДОХОДЫ ОТ ОКАЗАНИЯ ПЛАТНЫХ УСЛУГ И КОМПЕНСАЦИИ ЗАТРАТ ГОСУДАРСТВА</t>
  </si>
  <si>
    <t>000 113 00000 00 0000 000</t>
  </si>
  <si>
    <t>Субсидии бюджетам сельских поселений на обеспечение комплексного развития сельских территорий</t>
  </si>
  <si>
    <t>000 200 00000 00 0000 000</t>
  </si>
  <si>
    <t>Отчет об исполнении бюджета МКУ Исполнительный комитет Мурзихинского сельского поселения Елабужского муниципального района Республики Татарстан                                                                                                                                                                                                                                                       на  1 января 2022 год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</si>
</sst>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" fontId="23" fillId="0" borderId="34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32" xfId="0" applyNumberFormat="1" applyFont="1" applyBorder="1" applyAlignment="1">
      <alignment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horizontal="right" vertical="center" wrapText="1"/>
    </xf>
    <xf numFmtId="4" fontId="22" fillId="0" borderId="21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wrapText="1"/>
    </xf>
    <xf numFmtId="49" fontId="23" fillId="0" borderId="35" xfId="0" applyNumberFormat="1" applyFont="1" applyBorder="1" applyAlignment="1">
      <alignment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0" borderId="0" xfId="0" applyNumberFormat="1" applyFont="1" applyFill="1"/>
    <xf numFmtId="49" fontId="24" fillId="0" borderId="0" xfId="0" applyNumberFormat="1" applyFont="1"/>
    <xf numFmtId="49" fontId="24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/>
    <xf numFmtId="49" fontId="25" fillId="24" borderId="27" xfId="0" applyNumberFormat="1" applyFont="1" applyFill="1" applyBorder="1" applyAlignment="1">
      <alignment horizontal="center" vertical="center" wrapText="1"/>
    </xf>
    <xf numFmtId="49" fontId="25" fillId="24" borderId="12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3" xfId="0" applyNumberFormat="1" applyFont="1" applyBorder="1" applyAlignment="1" applyProtection="1">
      <alignment horizontal="right" vertical="center" wrapText="1"/>
    </xf>
    <xf numFmtId="49" fontId="24" fillId="24" borderId="22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44" xfId="0" applyNumberFormat="1" applyFont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" fontId="23" fillId="0" borderId="48" xfId="0" applyNumberFormat="1" applyFont="1" applyFill="1" applyBorder="1" applyAlignment="1">
      <alignment horizontal="right" vertical="center" wrapText="1"/>
    </xf>
    <xf numFmtId="4" fontId="23" fillId="0" borderId="43" xfId="0" applyNumberFormat="1" applyFont="1" applyFill="1" applyBorder="1" applyAlignment="1">
      <alignment horizontal="right"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2" fillId="0" borderId="42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27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30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vertical="center"/>
    </xf>
    <xf numFmtId="49" fontId="25" fillId="24" borderId="17" xfId="0" applyNumberFormat="1" applyFont="1" applyFill="1" applyBorder="1" applyAlignment="1">
      <alignment horizontal="center" vertical="center"/>
    </xf>
    <xf numFmtId="0" fontId="25" fillId="24" borderId="27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wrapText="1" shrinkToFi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horizontal="left" vertical="center" wrapText="1" shrinkToFit="1"/>
    </xf>
    <xf numFmtId="49" fontId="24" fillId="24" borderId="39" xfId="0" applyNumberFormat="1" applyFont="1" applyFill="1" applyBorder="1" applyAlignment="1">
      <alignment horizontal="center" vertical="center" wrapText="1" shrinkToFit="1"/>
    </xf>
    <xf numFmtId="0" fontId="24" fillId="24" borderId="24" xfId="0" applyNumberFormat="1" applyFont="1" applyFill="1" applyBorder="1" applyAlignment="1">
      <alignment horizontal="left" vertical="center" wrapText="1" shrinkToFit="1"/>
    </xf>
    <xf numFmtId="49" fontId="24" fillId="0" borderId="41" xfId="0" applyNumberFormat="1" applyFont="1" applyBorder="1" applyAlignment="1" applyProtection="1">
      <alignment horizontal="left" vertical="center" wrapText="1"/>
    </xf>
    <xf numFmtId="0" fontId="24" fillId="24" borderId="25" xfId="0" applyNumberFormat="1" applyFont="1" applyFill="1" applyBorder="1" applyAlignment="1">
      <alignment horizontal="left" vertical="center" wrapText="1" shrinkToFit="1"/>
    </xf>
    <xf numFmtId="49" fontId="25" fillId="24" borderId="27" xfId="0" applyNumberFormat="1" applyFont="1" applyFill="1" applyBorder="1" applyAlignment="1" applyProtection="1">
      <alignment horizontal="left" vertical="top" wrapText="1"/>
    </xf>
    <xf numFmtId="49" fontId="24" fillId="24" borderId="50" xfId="0" applyNumberFormat="1" applyFont="1" applyFill="1" applyBorder="1" applyAlignment="1" applyProtection="1">
      <alignment horizontal="left" vertical="center" wrapText="1"/>
    </xf>
    <xf numFmtId="49" fontId="24" fillId="24" borderId="51" xfId="0" applyNumberFormat="1" applyFont="1" applyFill="1" applyBorder="1" applyAlignment="1">
      <alignment horizontal="center" vertical="center" wrapText="1" shrinkToFit="1"/>
    </xf>
    <xf numFmtId="49" fontId="24" fillId="24" borderId="38" xfId="0" applyNumberFormat="1" applyFont="1" applyFill="1" applyBorder="1" applyAlignment="1">
      <alignment horizontal="center" vertical="center" wrapText="1" shrinkToFit="1"/>
    </xf>
    <xf numFmtId="49" fontId="24" fillId="24" borderId="53" xfId="0" applyNumberFormat="1" applyFont="1" applyFill="1" applyBorder="1" applyAlignment="1">
      <alignment horizontal="center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9" fontId="24" fillId="24" borderId="26" xfId="0" applyNumberFormat="1" applyFont="1" applyFill="1" applyBorder="1" applyAlignment="1">
      <alignment horizontal="left" vertical="center" wrapText="1"/>
    </xf>
    <xf numFmtId="49" fontId="24" fillId="24" borderId="28" xfId="0" applyNumberFormat="1" applyFont="1" applyFill="1" applyBorder="1" applyAlignment="1">
      <alignment horizontal="center" vertical="center"/>
    </xf>
    <xf numFmtId="4" fontId="24" fillId="24" borderId="29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18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20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0" fontId="24" fillId="24" borderId="54" xfId="0" applyNumberFormat="1" applyFont="1" applyFill="1" applyBorder="1" applyAlignment="1">
      <alignment horizontal="left" vertical="center" wrapText="1" shrinkToFit="1"/>
    </xf>
    <xf numFmtId="49" fontId="24" fillId="24" borderId="55" xfId="0" applyNumberFormat="1" applyFont="1" applyFill="1" applyBorder="1" applyAlignment="1">
      <alignment horizontal="center" vertical="center" wrapText="1" shrinkToFit="1"/>
    </xf>
    <xf numFmtId="0" fontId="24" fillId="24" borderId="27" xfId="0" applyNumberFormat="1" applyFont="1" applyFill="1" applyBorder="1" applyAlignment="1">
      <alignment horizontal="left" vertical="center" wrapText="1" shrinkToFi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" fontId="25" fillId="24" borderId="56" xfId="0" applyNumberFormat="1" applyFont="1" applyFill="1" applyBorder="1" applyAlignment="1">
      <alignment horizontal="right"/>
    </xf>
    <xf numFmtId="4" fontId="25" fillId="24" borderId="13" xfId="0" applyNumberFormat="1" applyFont="1" applyFill="1" applyBorder="1" applyAlignment="1">
      <alignment horizontal="right"/>
    </xf>
    <xf numFmtId="0" fontId="24" fillId="24" borderId="23" xfId="0" applyNumberFormat="1" applyFont="1" applyFill="1" applyBorder="1" applyAlignment="1">
      <alignment horizontal="left" vertical="center" wrapText="1" indent="1" shrinkToFit="1"/>
    </xf>
    <xf numFmtId="0" fontId="24" fillId="24" borderId="57" xfId="0" applyNumberFormat="1" applyFont="1" applyFill="1" applyBorder="1" applyAlignment="1">
      <alignment horizontal="left" vertical="center" wrapText="1" indent="1" shrinkToFit="1"/>
    </xf>
    <xf numFmtId="4" fontId="24" fillId="0" borderId="57" xfId="0" applyNumberFormat="1" applyFont="1" applyBorder="1" applyAlignment="1" applyProtection="1">
      <alignment horizontal="right" vertical="center" wrapText="1"/>
    </xf>
    <xf numFmtId="49" fontId="24" fillId="24" borderId="58" xfId="0" applyNumberFormat="1" applyFont="1" applyFill="1" applyBorder="1" applyAlignment="1">
      <alignment horizontal="center" vertical="center"/>
    </xf>
    <xf numFmtId="4" fontId="25" fillId="24" borderId="59" xfId="0" applyNumberFormat="1" applyFont="1" applyFill="1" applyBorder="1" applyAlignment="1">
      <alignment wrapText="1" shrinkToFit="1"/>
    </xf>
    <xf numFmtId="4" fontId="24" fillId="0" borderId="34" xfId="0" applyNumberFormat="1" applyFont="1" applyBorder="1" applyAlignment="1" applyProtection="1">
      <alignment horizontal="right" vertical="center" wrapText="1"/>
    </xf>
    <xf numFmtId="4" fontId="25" fillId="24" borderId="60" xfId="0" applyNumberFormat="1" applyFont="1" applyFill="1" applyBorder="1" applyAlignment="1">
      <alignment wrapText="1" shrinkToFit="1"/>
    </xf>
    <xf numFmtId="49" fontId="24" fillId="24" borderId="17" xfId="0" applyNumberFormat="1" applyFont="1" applyFill="1" applyBorder="1" applyAlignment="1">
      <alignment horizontal="center" vertical="center"/>
    </xf>
    <xf numFmtId="4" fontId="25" fillId="24" borderId="17" xfId="0" applyNumberFormat="1" applyFont="1" applyFill="1" applyBorder="1" applyAlignment="1"/>
    <xf numFmtId="4" fontId="24" fillId="24" borderId="61" xfId="0" applyNumberFormat="1" applyFont="1" applyFill="1" applyBorder="1" applyAlignment="1">
      <alignment horizontal="right"/>
    </xf>
    <xf numFmtId="4" fontId="24" fillId="0" borderId="39" xfId="0" applyNumberFormat="1" applyFont="1" applyBorder="1" applyAlignment="1" applyProtection="1">
      <alignment vertical="center" wrapText="1"/>
    </xf>
    <xf numFmtId="4" fontId="24" fillId="0" borderId="62" xfId="0" applyNumberFormat="1" applyFont="1" applyBorder="1" applyAlignment="1" applyProtection="1">
      <alignment vertical="center" wrapText="1"/>
    </xf>
    <xf numFmtId="0" fontId="24" fillId="24" borderId="30" xfId="0" applyNumberFormat="1" applyFont="1" applyFill="1" applyBorder="1" applyAlignment="1">
      <alignment horizontal="left" vertical="center" wrapText="1" shrinkToFit="1"/>
    </xf>
    <xf numFmtId="49" fontId="24" fillId="24" borderId="64" xfId="0" applyNumberFormat="1" applyFont="1" applyFill="1" applyBorder="1" applyAlignment="1">
      <alignment horizontal="center" vertical="center" wrapText="1" shrinkToFit="1"/>
    </xf>
    <xf numFmtId="49" fontId="24" fillId="0" borderId="65" xfId="0" applyNumberFormat="1" applyFont="1" applyBorder="1" applyAlignment="1" applyProtection="1">
      <alignment horizontal="left" vertical="center" wrapText="1"/>
    </xf>
    <xf numFmtId="49" fontId="24" fillId="0" borderId="27" xfId="0" applyNumberFormat="1" applyFont="1" applyBorder="1" applyAlignment="1" applyProtection="1">
      <alignment horizontal="left" vertical="center" wrapText="1"/>
    </xf>
    <xf numFmtId="49" fontId="24" fillId="0" borderId="52" xfId="0" applyNumberFormat="1" applyFont="1" applyBorder="1" applyAlignment="1" applyProtection="1">
      <alignment horizontal="left" vertical="center" wrapText="1"/>
    </xf>
    <xf numFmtId="49" fontId="25" fillId="0" borderId="27" xfId="0" applyNumberFormat="1" applyFont="1" applyBorder="1" applyAlignment="1" applyProtection="1">
      <alignment horizontal="left" vertical="center" wrapText="1"/>
    </xf>
    <xf numFmtId="49" fontId="24" fillId="0" borderId="63" xfId="0" applyNumberFormat="1" applyFont="1" applyBorder="1" applyAlignment="1" applyProtection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9" fontId="24" fillId="0" borderId="0" xfId="0" applyNumberFormat="1" applyFont="1" applyFill="1" applyAlignment="1">
      <alignment horizontal="left"/>
    </xf>
    <xf numFmtId="49" fontId="25" fillId="0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32"/>
  <sheetViews>
    <sheetView showGridLines="0" view="pageBreakPreview" zoomScale="80" zoomScaleNormal="100" zoomScaleSheetLayoutView="80" workbookViewId="0">
      <selection activeCell="C8" sqref="C8"/>
    </sheetView>
  </sheetViews>
  <sheetFormatPr defaultRowHeight="20.25"/>
  <cols>
    <col min="1" max="1" width="54" style="21" customWidth="1"/>
    <col min="2" max="2" width="57.140625" style="21" customWidth="1"/>
    <col min="3" max="4" width="25" style="21" customWidth="1"/>
    <col min="5" max="5" width="9.7109375" style="22" customWidth="1"/>
    <col min="6" max="131" width="9.140625" style="22"/>
    <col min="132" max="133" width="72.140625" style="22" hidden="1" customWidth="1"/>
    <col min="134" max="16384" width="9.140625" style="22"/>
  </cols>
  <sheetData>
    <row r="1" spans="1:133" ht="25.5" customHeight="1">
      <c r="D1" s="22" t="s">
        <v>51</v>
      </c>
    </row>
    <row r="2" spans="1:133" s="21" customFormat="1" ht="99" customHeight="1">
      <c r="A2" s="106" t="s">
        <v>80</v>
      </c>
      <c r="B2" s="106"/>
      <c r="C2" s="106"/>
      <c r="D2" s="106"/>
    </row>
    <row r="3" spans="1:133" s="21" customFormat="1">
      <c r="A3" s="107" t="s">
        <v>52</v>
      </c>
      <c r="B3" s="107"/>
      <c r="D3" s="23"/>
    </row>
    <row r="4" spans="1:133" s="21" customFormat="1" ht="21" thickBot="1">
      <c r="A4" s="108" t="s">
        <v>6</v>
      </c>
      <c r="B4" s="108"/>
      <c r="C4" s="108"/>
      <c r="D4" s="24"/>
    </row>
    <row r="5" spans="1:133" ht="74.25" customHeight="1" thickBot="1">
      <c r="A5" s="25" t="s">
        <v>0</v>
      </c>
      <c r="B5" s="26" t="s">
        <v>7</v>
      </c>
      <c r="C5" s="26" t="s">
        <v>53</v>
      </c>
      <c r="D5" s="27" t="s">
        <v>39</v>
      </c>
    </row>
    <row r="6" spans="1:133" ht="27" customHeight="1" thickBot="1">
      <c r="A6" s="28">
        <v>1</v>
      </c>
      <c r="B6" s="29" t="s">
        <v>40</v>
      </c>
      <c r="C6" s="29" t="s">
        <v>11</v>
      </c>
      <c r="D6" s="30" t="s">
        <v>41</v>
      </c>
    </row>
    <row r="7" spans="1:133" ht="35.25" customHeight="1" thickBot="1">
      <c r="A7" s="83" t="s">
        <v>1</v>
      </c>
      <c r="B7" s="84" t="s">
        <v>4</v>
      </c>
      <c r="C7" s="85">
        <f>SUM(C8:C17)</f>
        <v>5275966.74</v>
      </c>
      <c r="D7" s="86">
        <f>SUM(D8:D17)</f>
        <v>5312532.3899999997</v>
      </c>
    </row>
    <row r="8" spans="1:133" ht="46.5" customHeight="1">
      <c r="A8" s="88" t="s">
        <v>12</v>
      </c>
      <c r="B8" s="81" t="s">
        <v>13</v>
      </c>
      <c r="C8" s="89">
        <v>16000</v>
      </c>
      <c r="D8" s="89">
        <v>23994.33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</row>
    <row r="9" spans="1:133" ht="46.5" customHeight="1">
      <c r="A9" s="87" t="s">
        <v>14</v>
      </c>
      <c r="B9" s="32" t="s">
        <v>15</v>
      </c>
      <c r="C9" s="33">
        <v>9000</v>
      </c>
      <c r="D9" s="33">
        <v>3300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</row>
    <row r="10" spans="1:133" ht="46.5" customHeight="1">
      <c r="A10" s="87" t="s">
        <v>16</v>
      </c>
      <c r="B10" s="32" t="s">
        <v>17</v>
      </c>
      <c r="C10" s="33">
        <v>25000</v>
      </c>
      <c r="D10" s="33">
        <v>12315.91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</row>
    <row r="11" spans="1:133" ht="46.5" customHeight="1">
      <c r="A11" s="87" t="s">
        <v>42</v>
      </c>
      <c r="B11" s="32" t="s">
        <v>17</v>
      </c>
      <c r="C11" s="33">
        <v>127600</v>
      </c>
      <c r="D11" s="33">
        <v>160424.21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</row>
    <row r="12" spans="1:133" ht="46.5" customHeight="1">
      <c r="A12" s="87" t="s">
        <v>18</v>
      </c>
      <c r="B12" s="32" t="s">
        <v>19</v>
      </c>
      <c r="C12" s="33">
        <v>1000</v>
      </c>
      <c r="D12" s="33">
        <v>800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</row>
    <row r="13" spans="1:133" ht="97.5" customHeight="1">
      <c r="A13" s="87" t="s">
        <v>20</v>
      </c>
      <c r="B13" s="32" t="s">
        <v>21</v>
      </c>
      <c r="C13" s="33"/>
      <c r="D13" s="33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</row>
    <row r="14" spans="1:133" ht="91.5" customHeight="1">
      <c r="A14" s="105" t="s">
        <v>76</v>
      </c>
      <c r="B14" s="32" t="s">
        <v>77</v>
      </c>
      <c r="C14" s="33"/>
      <c r="D14" s="33">
        <v>8213.93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</row>
    <row r="15" spans="1:133" ht="91.5" customHeight="1">
      <c r="A15" s="87" t="s">
        <v>48</v>
      </c>
      <c r="B15" s="32" t="s">
        <v>47</v>
      </c>
      <c r="C15" s="33">
        <v>98550</v>
      </c>
      <c r="D15" s="33">
        <v>98550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</row>
    <row r="16" spans="1:133" ht="81">
      <c r="A16" s="87" t="s">
        <v>22</v>
      </c>
      <c r="B16" s="32" t="s">
        <v>79</v>
      </c>
      <c r="C16" s="33">
        <v>3337932.29</v>
      </c>
      <c r="D16" s="33">
        <v>3344049.56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</row>
    <row r="17" spans="1:133" ht="47.25" customHeight="1">
      <c r="A17" s="105" t="s">
        <v>78</v>
      </c>
      <c r="B17" s="32" t="s">
        <v>23</v>
      </c>
      <c r="C17" s="33">
        <v>1660884.45</v>
      </c>
      <c r="D17" s="33">
        <v>1660884.45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</row>
    <row r="18" spans="1:133" s="21" customFormat="1"/>
    <row r="19" spans="1:133" s="21" customFormat="1"/>
    <row r="20" spans="1:133" s="21" customFormat="1"/>
    <row r="21" spans="1:133" s="21" customFormat="1"/>
    <row r="22" spans="1:133" s="21" customFormat="1"/>
    <row r="23" spans="1:133" s="21" customFormat="1"/>
    <row r="24" spans="1:133" s="21" customFormat="1"/>
    <row r="25" spans="1:133" s="21" customFormat="1"/>
    <row r="26" spans="1:133" s="21" customFormat="1"/>
    <row r="27" spans="1:133" s="21" customFormat="1"/>
    <row r="28" spans="1:133" s="21" customFormat="1"/>
    <row r="29" spans="1:133" s="21" customFormat="1"/>
    <row r="30" spans="1:133" s="21" customFormat="1"/>
    <row r="31" spans="1:133" s="21" customFormat="1"/>
    <row r="32" spans="1:133" s="21" customFormat="1"/>
  </sheetData>
  <mergeCells count="3">
    <mergeCell ref="A2:D2"/>
    <mergeCell ref="A3:B3"/>
    <mergeCell ref="A4:C4"/>
  </mergeCells>
  <phoneticPr fontId="0" type="noConversion"/>
  <printOptions horizontalCentered="1"/>
  <pageMargins left="0" right="0" top="0" bottom="0" header="0" footer="0"/>
  <pageSetup paperSize="9" scale="6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showGridLines="0" tabSelected="1" view="pageBreakPreview" zoomScale="70" zoomScaleNormal="100" zoomScaleSheetLayoutView="70" workbookViewId="0">
      <selection activeCell="P8" sqref="P8"/>
    </sheetView>
  </sheetViews>
  <sheetFormatPr defaultRowHeight="20.25"/>
  <cols>
    <col min="1" max="1" width="79.28515625" style="79" customWidth="1"/>
    <col min="2" max="2" width="60.5703125" style="79" customWidth="1"/>
    <col min="3" max="4" width="36.28515625" style="79" customWidth="1"/>
    <col min="5" max="16384" width="9.140625" style="49"/>
  </cols>
  <sheetData>
    <row r="1" spans="1:102" ht="53.25" customHeight="1" thickBot="1">
      <c r="A1" s="109" t="s">
        <v>5</v>
      </c>
      <c r="B1" s="109"/>
      <c r="C1" s="109"/>
      <c r="D1" s="109"/>
    </row>
    <row r="2" spans="1:102" ht="86.25" customHeight="1" thickBot="1">
      <c r="A2" s="50" t="s">
        <v>0</v>
      </c>
      <c r="B2" s="51" t="s">
        <v>54</v>
      </c>
      <c r="C2" s="51" t="s">
        <v>53</v>
      </c>
      <c r="D2" s="52" t="s">
        <v>39</v>
      </c>
    </row>
    <row r="3" spans="1:102" ht="35.25" customHeight="1" thickBot="1">
      <c r="A3" s="53">
        <v>1</v>
      </c>
      <c r="B3" s="54" t="s">
        <v>40</v>
      </c>
      <c r="C3" s="94" t="s">
        <v>11</v>
      </c>
      <c r="D3" s="90" t="s">
        <v>41</v>
      </c>
    </row>
    <row r="4" spans="1:102" ht="41.25" customHeight="1" thickBot="1">
      <c r="A4" s="55" t="s">
        <v>2</v>
      </c>
      <c r="B4" s="56" t="s">
        <v>4</v>
      </c>
      <c r="C4" s="95">
        <f>C5+C10+C12+C14+C18+C21+C23</f>
        <v>5493540.8199999994</v>
      </c>
      <c r="D4" s="95">
        <f>D5+D10+D12+D14+D18+D21+D23</f>
        <v>5456896.9299999997</v>
      </c>
    </row>
    <row r="5" spans="1:102" ht="54" customHeight="1" thickBot="1">
      <c r="A5" s="57" t="s">
        <v>8</v>
      </c>
      <c r="B5" s="58" t="s">
        <v>9</v>
      </c>
      <c r="C5" s="59">
        <f>SUM(C6:C9)</f>
        <v>2013358.68</v>
      </c>
      <c r="D5" s="91">
        <f>SUM(D6:D9)</f>
        <v>1983232.33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</row>
    <row r="6" spans="1:102" ht="65.25" customHeight="1">
      <c r="A6" s="61" t="s">
        <v>10</v>
      </c>
      <c r="B6" s="62" t="s">
        <v>24</v>
      </c>
      <c r="C6" s="33">
        <v>789941.29</v>
      </c>
      <c r="D6" s="33">
        <v>780570.11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</row>
    <row r="7" spans="1:102" ht="73.5" customHeight="1">
      <c r="A7" s="63" t="s">
        <v>25</v>
      </c>
      <c r="B7" s="32" t="s">
        <v>26</v>
      </c>
      <c r="C7" s="33">
        <v>718002.72</v>
      </c>
      <c r="D7" s="33">
        <v>697247.55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</row>
    <row r="8" spans="1:102" ht="43.5" customHeight="1">
      <c r="A8" s="64" t="s">
        <v>67</v>
      </c>
      <c r="B8" s="32" t="s">
        <v>66</v>
      </c>
      <c r="C8" s="33"/>
      <c r="D8" s="92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</row>
    <row r="9" spans="1:102" ht="51" customHeight="1" thickBot="1">
      <c r="A9" s="65" t="s">
        <v>27</v>
      </c>
      <c r="B9" s="34" t="s">
        <v>28</v>
      </c>
      <c r="C9" s="33">
        <f>486414.67+19000</f>
        <v>505414.67</v>
      </c>
      <c r="D9" s="33">
        <f>486414.67+19000</f>
        <v>505414.67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</row>
    <row r="10" spans="1:102" ht="51" customHeight="1" thickBot="1">
      <c r="A10" s="57" t="s">
        <v>29</v>
      </c>
      <c r="B10" s="58" t="s">
        <v>30</v>
      </c>
      <c r="C10" s="59">
        <f>SUM(C11)</f>
        <v>100000</v>
      </c>
      <c r="D10" s="91">
        <f>SUM(D11)</f>
        <v>100000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spans="1:102" ht="51" customHeight="1" thickBot="1">
      <c r="A11" s="82" t="s">
        <v>31</v>
      </c>
      <c r="B11" s="71" t="s">
        <v>32</v>
      </c>
      <c r="C11" s="33">
        <v>100000</v>
      </c>
      <c r="D11" s="33">
        <v>100000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</row>
    <row r="12" spans="1:102" ht="59.25" customHeight="1" thickBot="1">
      <c r="A12" s="66" t="s">
        <v>71</v>
      </c>
      <c r="B12" s="58" t="s">
        <v>70</v>
      </c>
      <c r="C12" s="59">
        <f>SUM(C13)</f>
        <v>7674.78</v>
      </c>
      <c r="D12" s="91">
        <f>SUM(D13)</f>
        <v>7674.78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</row>
    <row r="13" spans="1:102" ht="51" customHeight="1" thickBot="1">
      <c r="A13" s="67" t="s">
        <v>68</v>
      </c>
      <c r="B13" s="68" t="s">
        <v>69</v>
      </c>
      <c r="C13" s="33">
        <v>7674.78</v>
      </c>
      <c r="D13" s="33">
        <v>7674.78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</row>
    <row r="14" spans="1:102" ht="51" customHeight="1" thickBot="1">
      <c r="A14" s="57" t="s">
        <v>43</v>
      </c>
      <c r="B14" s="58" t="s">
        <v>44</v>
      </c>
      <c r="C14" s="59">
        <f>SUM(C15:C17)</f>
        <v>531830.61</v>
      </c>
      <c r="D14" s="93">
        <f>SUM(D15:D17)</f>
        <v>528830.61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</row>
    <row r="15" spans="1:102" ht="51" customHeight="1">
      <c r="A15" s="61" t="s">
        <v>73</v>
      </c>
      <c r="B15" s="69" t="s">
        <v>72</v>
      </c>
      <c r="C15" s="33"/>
      <c r="D15" s="33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</row>
    <row r="16" spans="1:102" ht="51" customHeight="1">
      <c r="A16" s="80" t="s">
        <v>45</v>
      </c>
      <c r="B16" s="81" t="s">
        <v>46</v>
      </c>
      <c r="C16" s="33">
        <v>456493.79</v>
      </c>
      <c r="D16" s="33">
        <v>453493.79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</row>
    <row r="17" spans="1:102" ht="51" customHeight="1" thickBot="1">
      <c r="A17" s="65" t="s">
        <v>50</v>
      </c>
      <c r="B17" s="34" t="s">
        <v>49</v>
      </c>
      <c r="C17" s="33">
        <v>75336.820000000007</v>
      </c>
      <c r="D17" s="33">
        <v>75336.820000000007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</row>
    <row r="18" spans="1:102" ht="51" customHeight="1" thickBot="1">
      <c r="A18" s="57" t="s">
        <v>33</v>
      </c>
      <c r="B18" s="58" t="s">
        <v>34</v>
      </c>
      <c r="C18" s="59">
        <f>SUM(C19:C20)</f>
        <v>2744829.75</v>
      </c>
      <c r="D18" s="91">
        <f>SUM(D19:D20)</f>
        <v>2741312.21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</row>
    <row r="19" spans="1:102" ht="51" customHeight="1">
      <c r="A19" s="61" t="s">
        <v>35</v>
      </c>
      <c r="B19" s="69" t="s">
        <v>36</v>
      </c>
      <c r="C19" s="97"/>
      <c r="D19" s="98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</row>
    <row r="20" spans="1:102" ht="51" customHeight="1" thickBot="1">
      <c r="A20" s="99" t="s">
        <v>37</v>
      </c>
      <c r="B20" s="100" t="s">
        <v>38</v>
      </c>
      <c r="C20" s="33">
        <v>2744829.75</v>
      </c>
      <c r="D20" s="33">
        <v>2741312.21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</row>
    <row r="21" spans="1:102" ht="51" customHeight="1" thickBot="1">
      <c r="A21" s="102" t="s">
        <v>74</v>
      </c>
      <c r="B21" s="58" t="s">
        <v>75</v>
      </c>
      <c r="C21" s="91">
        <f>SUM(C22)</f>
        <v>25250</v>
      </c>
      <c r="D21" s="91">
        <f>SUM(D22)</f>
        <v>25250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</row>
    <row r="22" spans="1:102" ht="51" customHeight="1" thickBot="1">
      <c r="A22" s="101" t="s">
        <v>74</v>
      </c>
      <c r="B22" s="70" t="s">
        <v>75</v>
      </c>
      <c r="C22" s="33">
        <v>25250</v>
      </c>
      <c r="D22" s="33">
        <v>25250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</row>
    <row r="23" spans="1:102" ht="51" customHeight="1" thickBot="1">
      <c r="A23" s="104" t="s">
        <v>65</v>
      </c>
      <c r="B23" s="58" t="s">
        <v>64</v>
      </c>
      <c r="C23" s="91">
        <f>SUM(C24:C25)</f>
        <v>70597</v>
      </c>
      <c r="D23" s="91">
        <f>SUM(D24:D25)</f>
        <v>70597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</row>
    <row r="24" spans="1:102" ht="51" customHeight="1" thickBot="1">
      <c r="A24" s="103" t="s">
        <v>65</v>
      </c>
      <c r="B24" s="70" t="s">
        <v>64</v>
      </c>
      <c r="C24" s="33">
        <v>70597</v>
      </c>
      <c r="D24" s="33">
        <v>70597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</row>
    <row r="25" spans="1:102" s="75" customFormat="1" ht="51" customHeight="1" thickBot="1">
      <c r="A25" s="72"/>
      <c r="B25" s="73"/>
      <c r="C25" s="96"/>
      <c r="D25" s="74"/>
    </row>
    <row r="26" spans="1:102" ht="51" customHeight="1" thickBot="1">
      <c r="A26" s="76" t="s">
        <v>3</v>
      </c>
      <c r="B26" s="77" t="s">
        <v>4</v>
      </c>
      <c r="C26" s="78"/>
      <c r="D26" s="74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view="pageBreakPreview" zoomScale="80" zoomScaleNormal="100" zoomScaleSheetLayoutView="80" workbookViewId="0">
      <selection activeCell="C27" sqref="C27"/>
    </sheetView>
  </sheetViews>
  <sheetFormatPr defaultRowHeight="15.75"/>
  <cols>
    <col min="1" max="1" width="51.85546875" style="19" customWidth="1"/>
    <col min="2" max="2" width="40.7109375" style="19" customWidth="1"/>
    <col min="3" max="4" width="24.7109375" style="19" customWidth="1"/>
    <col min="5" max="6" width="9.140625" style="1"/>
    <col min="7" max="8" width="15.42578125" style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>
      <c r="A1" s="110" t="s">
        <v>55</v>
      </c>
      <c r="B1" s="110"/>
      <c r="C1" s="110"/>
      <c r="D1" s="110"/>
    </row>
    <row r="2" spans="1:178" s="2" customFormat="1" ht="34.9" customHeight="1" thickBot="1">
      <c r="A2" s="3"/>
      <c r="B2" s="3"/>
      <c r="C2" s="3"/>
      <c r="D2" s="3"/>
    </row>
    <row r="3" spans="1:178" s="4" customFormat="1" ht="50.25" thickBot="1">
      <c r="A3" s="35" t="s">
        <v>0</v>
      </c>
      <c r="B3" s="36" t="s">
        <v>56</v>
      </c>
      <c r="C3" s="37" t="s">
        <v>53</v>
      </c>
      <c r="D3" s="38" t="s">
        <v>39</v>
      </c>
    </row>
    <row r="4" spans="1:178" s="4" customFormat="1" ht="28.5" customHeight="1" thickBot="1">
      <c r="A4" s="43">
        <v>1</v>
      </c>
      <c r="B4" s="44" t="s">
        <v>40</v>
      </c>
      <c r="C4" s="45" t="s">
        <v>11</v>
      </c>
      <c r="D4" s="46" t="s">
        <v>41</v>
      </c>
    </row>
    <row r="5" spans="1:178" s="7" customFormat="1" ht="48" customHeight="1">
      <c r="A5" s="39" t="s">
        <v>57</v>
      </c>
      <c r="B5" s="40" t="s">
        <v>58</v>
      </c>
      <c r="C5" s="41">
        <f>G5</f>
        <v>-217574.07999999914</v>
      </c>
      <c r="D5" s="42">
        <f>H5</f>
        <v>-144364.54000000004</v>
      </c>
      <c r="E5" s="6"/>
      <c r="F5" s="6"/>
      <c r="G5" s="5">
        <f>Доходы!C7-Расходы!C4</f>
        <v>-217574.07999999914</v>
      </c>
      <c r="H5" s="5">
        <f>Доходы!D7-Расходы!D4</f>
        <v>-144364.54000000004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</row>
    <row r="6" spans="1:178" s="4" customFormat="1" ht="42" hidden="1" customHeight="1">
      <c r="A6" s="8" t="s">
        <v>59</v>
      </c>
      <c r="B6" s="9" t="s">
        <v>60</v>
      </c>
      <c r="C6" s="10">
        <v>0</v>
      </c>
      <c r="D6" s="11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</row>
    <row r="7" spans="1:178" s="4" customFormat="1" ht="42.75" customHeight="1">
      <c r="A7" s="8" t="s">
        <v>61</v>
      </c>
      <c r="B7" s="9" t="s">
        <v>62</v>
      </c>
      <c r="C7" s="47">
        <f>G5</f>
        <v>-217574.07999999914</v>
      </c>
      <c r="D7" s="48">
        <f>H5</f>
        <v>-144364.54000000004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</row>
    <row r="8" spans="1:178" s="4" customFormat="1" ht="42" customHeight="1" thickBot="1">
      <c r="A8" s="13" t="s">
        <v>63</v>
      </c>
      <c r="B8" s="14" t="s">
        <v>4</v>
      </c>
      <c r="C8" s="41">
        <f>G5</f>
        <v>-217574.07999999914</v>
      </c>
      <c r="D8" s="42">
        <f>H5</f>
        <v>-144364.54000000004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</row>
    <row r="9" spans="1:178" s="18" customFormat="1">
      <c r="A9" s="15"/>
      <c r="B9" s="16"/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</row>
    <row r="12" spans="1:178">
      <c r="C12" s="20"/>
      <c r="D12" s="20"/>
    </row>
  </sheetData>
  <mergeCells count="1">
    <mergeCell ref="A1:D1"/>
  </mergeCells>
  <pageMargins left="0.7" right="0.7" top="0.75" bottom="0.75" header="0.3" footer="0.3"/>
  <pageSetup paperSize="9" scale="6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2018-10-24T14:01:26Z</cp:lastPrinted>
  <dcterms:created xsi:type="dcterms:W3CDTF">2005-02-01T12:32:18Z</dcterms:created>
  <dcterms:modified xsi:type="dcterms:W3CDTF">2022-03-14T14:25:42Z</dcterms:modified>
</cp:coreProperties>
</file>