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Расходы!$A$1:$D$27</definedName>
  </definedNames>
  <calcPr calcId="145621"/>
</workbook>
</file>

<file path=xl/calcChain.xml><?xml version="1.0" encoding="utf-8"?>
<calcChain xmlns="http://schemas.openxmlformats.org/spreadsheetml/2006/main">
  <c r="D5" i="2" l="1"/>
  <c r="C5" i="2"/>
  <c r="D14" i="2"/>
  <c r="C14" i="2"/>
  <c r="D12" i="2"/>
  <c r="C12" i="2"/>
  <c r="C7" i="1" l="1"/>
  <c r="D7" i="1"/>
  <c r="D20" i="2"/>
  <c r="C20" i="2"/>
  <c r="D17" i="2"/>
  <c r="C17" i="2"/>
  <c r="D10" i="2" l="1"/>
  <c r="C10" i="2"/>
  <c r="C4" i="2" s="1"/>
  <c r="H5" i="3" l="1"/>
  <c r="D4" i="2"/>
  <c r="G5" i="3"/>
</calcChain>
</file>

<file path=xl/sharedStrings.xml><?xml version="1.0" encoding="utf-8"?>
<sst xmlns="http://schemas.openxmlformats.org/spreadsheetml/2006/main" count="93" uniqueCount="75">
  <si>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</si>
  <si>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</si>
  <si>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</si>
  <si>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</si>
  <si>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</si>
  <si>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</si>
  <si>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</si>
  <si>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</si>
  <si>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</si>
  <si>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</si>
  <si>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</si>
  <si>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</si>
  <si>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</si>
  <si>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</si>
  <si>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</si>
  <si>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</si>
  <si>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</si>
  <si>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</si>
  <si>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</si>
  <si>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</si>
  <si>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</si>
  <si>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</si>
  <si>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</si>
  <si>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</si>
  <si>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</si>
  <si>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</si>
  <si>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</si>
  <si>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</si>
  <si>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</si>
  <si>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</si>
  <si>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</si>
  <si>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</si>
  <si>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</si>
  <si>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</si>
  <si>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</si>
  <si>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</si>
  <si>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</si>
  <si>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</si>
  <si>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</si>
  <si>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</si>
  <si>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</si>
  <si>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</si>
  <si>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</si>
  <si>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</si>
  <si>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</si>
  <si>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</si>
  <si>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</si>
  <si>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</si>
  <si>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</si>
  <si>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</si>
  <si>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</si>
  <si>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</si>
  <si>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</si>
  <si>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</si>
  <si>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</si>
  <si>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</si>
  <si>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</si>
  <si>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</si>
  <si>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</si>
  <si>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</si>
  <si>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</si>
  <si>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</si>
  <si>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</si>
  <si>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</si>
  <si>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</si>
  <si>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</si>
  <si>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</si>
  <si>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</si>
  <si>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</si>
  <si>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</si>
  <si>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на  1 июля 2018 год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</si>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</sst>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4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8" xfId="0" applyNumberFormat="1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1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30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0" borderId="43" xfId="0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horizontal="right"/>
    </xf>
    <xf numFmtId="0" fontId="24" fillId="24" borderId="44" xfId="0" applyNumberFormat="1" applyFont="1" applyFill="1" applyBorder="1" applyAlignment="1">
      <alignment horizontal="left" vertical="center" wrapText="1" indent="1" shrinkToFit="1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6" xfId="0" applyNumberFormat="1" applyFont="1" applyBorder="1" applyAlignment="1" applyProtection="1">
      <alignment horizontal="right" vertical="center" wrapText="1"/>
    </xf>
    <xf numFmtId="4" fontId="24" fillId="0" borderId="24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" fontId="24" fillId="0" borderId="47" xfId="0" applyNumberFormat="1" applyFont="1" applyBorder="1" applyAlignment="1" applyProtection="1">
      <alignment horizontal="right" vertical="center" wrapText="1"/>
    </xf>
    <xf numFmtId="4" fontId="24" fillId="0" borderId="48" xfId="0" applyNumberFormat="1" applyFont="1" applyBorder="1" applyAlignment="1" applyProtection="1">
      <alignment horizontal="right" vertical="center" wrapText="1"/>
    </xf>
    <xf numFmtId="49" fontId="24" fillId="24" borderId="0" xfId="0" applyNumberFormat="1" applyFont="1" applyFill="1"/>
    <xf numFmtId="49" fontId="24" fillId="24" borderId="30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30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4" xfId="0" applyNumberFormat="1" applyFont="1" applyFill="1" applyBorder="1" applyAlignment="1">
      <alignment horizontal="left" vertical="center" wrapText="1" shrinkToFit="1"/>
    </xf>
    <xf numFmtId="49" fontId="24" fillId="24" borderId="46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4" fillId="0" borderId="50" xfId="0" applyNumberFormat="1" applyFont="1" applyBorder="1" applyAlignment="1" applyProtection="1">
      <alignment horizontal="left" vertical="center" wrapText="1"/>
    </xf>
    <xf numFmtId="0" fontId="24" fillId="24" borderId="28" xfId="0" applyNumberFormat="1" applyFont="1" applyFill="1" applyBorder="1" applyAlignment="1">
      <alignment horizontal="left" vertical="center"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Border="1" applyAlignment="1" applyProtection="1">
      <alignment horizontal="left" vertical="center" wrapText="1"/>
    </xf>
    <xf numFmtId="49" fontId="24" fillId="0" borderId="30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9" xfId="0" applyNumberFormat="1" applyFont="1" applyFill="1" applyBorder="1" applyAlignment="1">
      <alignment horizontal="left"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0" fontId="24" fillId="24" borderId="30" xfId="0" applyNumberFormat="1" applyFont="1" applyFill="1" applyBorder="1" applyAlignment="1">
      <alignment horizontal="left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" fontId="23" fillId="0" borderId="59" xfId="0" applyNumberFormat="1" applyFont="1" applyFill="1" applyBorder="1" applyAlignment="1">
      <alignment horizontal="right" vertical="center" wrapText="1"/>
    </xf>
    <xf numFmtId="4" fontId="23" fillId="0" borderId="52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4" fillId="24" borderId="62" xfId="0" applyNumberFormat="1" applyFont="1" applyFill="1" applyBorder="1" applyAlignment="1" applyProtection="1">
      <alignment horizontal="left" vertical="center" wrapText="1"/>
    </xf>
    <xf numFmtId="49" fontId="24" fillId="24" borderId="63" xfId="0" applyNumberFormat="1" applyFont="1" applyFill="1" applyBorder="1" applyAlignment="1">
      <alignment horizontal="center" vertical="center" wrapText="1" shrinkToFit="1"/>
    </xf>
    <xf numFmtId="4" fontId="24" fillId="0" borderId="46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  <xf numFmtId="4" fontId="25" fillId="24" borderId="23" xfId="0" applyNumberFormat="1" applyFont="1" applyFill="1" applyBorder="1" applyAlignment="1"/>
    <xf numFmtId="4" fontId="25" fillId="24" borderId="15" xfId="0" applyNumberFormat="1" applyFont="1" applyFill="1" applyBorder="1" applyAlignment="1">
      <alignment wrapText="1" shrinkToFit="1"/>
    </xf>
    <xf numFmtId="4" fontId="24" fillId="0" borderId="26" xfId="0" applyNumberFormat="1" applyFont="1" applyBorder="1" applyAlignment="1" applyProtection="1">
      <alignment vertical="center" wrapText="1"/>
    </xf>
    <xf numFmtId="4" fontId="24" fillId="0" borderId="24" xfId="0" applyNumberFormat="1" applyFont="1" applyBorder="1" applyAlignment="1" applyProtection="1">
      <alignment vertical="center" wrapTex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61" xfId="0" applyNumberFormat="1" applyFont="1" applyFill="1" applyBorder="1" applyAlignment="1">
      <alignment wrapText="1" shrinkToFit="1"/>
    </xf>
    <xf numFmtId="4" fontId="24" fillId="0" borderId="46" xfId="0" applyNumberFormat="1" applyFont="1" applyBorder="1" applyAlignment="1" applyProtection="1">
      <alignment vertical="center" wrapText="1"/>
    </xf>
    <xf numFmtId="4" fontId="24" fillId="0" borderId="64" xfId="0" applyNumberFormat="1" applyFont="1" applyBorder="1" applyAlignment="1" applyProtection="1">
      <alignment vertical="center" wrapText="1"/>
    </xf>
    <xf numFmtId="4" fontId="24" fillId="0" borderId="47" xfId="0" applyNumberFormat="1" applyFont="1" applyBorder="1" applyAlignment="1" applyProtection="1">
      <alignment vertical="center" wrapText="1"/>
    </xf>
    <xf numFmtId="4" fontId="24" fillId="0" borderId="48" xfId="0" applyNumberFormat="1" applyFont="1" applyBorder="1" applyAlignment="1" applyProtection="1">
      <alignment vertical="center" wrapText="1"/>
    </xf>
    <xf numFmtId="4" fontId="24" fillId="0" borderId="53" xfId="0" applyNumberFormat="1" applyFont="1" applyBorder="1" applyAlignment="1" applyProtection="1">
      <alignment vertical="center" wrapText="1"/>
    </xf>
    <xf numFmtId="4" fontId="24" fillId="0" borderId="54" xfId="0" applyNumberFormat="1" applyFont="1" applyBorder="1" applyAlignment="1" applyProtection="1">
      <alignment vertical="center" wrapText="1"/>
    </xf>
    <xf numFmtId="4" fontId="25" fillId="24" borderId="49" xfId="0" applyNumberFormat="1" applyFont="1" applyFill="1" applyBorder="1" applyAlignment="1"/>
    <xf numFmtId="49" fontId="25" fillId="24" borderId="30" xfId="0" applyNumberFormat="1" applyFont="1" applyFill="1" applyBorder="1" applyAlignment="1" applyProtection="1">
      <alignment horizontal="left" vertical="top" wrapText="1"/>
    </xf>
    <xf numFmtId="49" fontId="25" fillId="0" borderId="0" xfId="0" applyNumberFormat="1" applyFont="1"/>
    <xf numFmtId="49" fontId="25" fillId="0" borderId="0" xfId="0" applyNumberFormat="1" applyFont="1" applyFill="1"/>
    <xf numFmtId="49" fontId="25" fillId="0" borderId="0" xfId="0" applyNumberFormat="1" applyFont="1" applyAlignment="1">
      <alignment wrapText="1" shrinkToFit="1"/>
    </xf>
    <xf numFmtId="4" fontId="22" fillId="0" borderId="59" xfId="0" applyNumberFormat="1" applyFont="1" applyFill="1" applyBorder="1" applyAlignment="1">
      <alignment horizontal="right" vertical="center" wrapText="1"/>
    </xf>
    <xf numFmtId="4" fontId="22" fillId="0" borderId="5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2"/>
  <sheetViews>
    <sheetView showGridLines="0" view="pageBreakPreview" zoomScale="110" zoomScaleNormal="100" zoomScaleSheetLayoutView="110" workbookViewId="0">
      <selection activeCell="B19" sqref="B19"/>
    </sheetView>
  </sheetViews>
  <sheetFormatPr defaultRowHeight="20.25" x14ac:dyDescent="0.3"/>
  <cols>
    <col min="1" max="1" width="54" style="21" customWidth="1"/>
    <col min="2" max="2" width="40.42578125" style="21" customWidth="1"/>
    <col min="3" max="4" width="25" style="21" customWidth="1"/>
    <col min="5" max="5" width="10" style="22" customWidth="1"/>
    <col min="6" max="6" width="9.140625" style="110"/>
    <col min="7" max="150" width="9.140625" style="22"/>
    <col min="151" max="152" width="72.140625" style="22" hidden="1" customWidth="1"/>
    <col min="153" max="16384" width="9.140625" style="22"/>
  </cols>
  <sheetData>
    <row r="1" spans="1:152" ht="25.5" customHeight="1" x14ac:dyDescent="0.3">
      <c r="D1" s="22" t="s">
        <v>53</v>
      </c>
    </row>
    <row r="2" spans="1:152" s="21" customFormat="1" ht="69.75" customHeight="1" x14ac:dyDescent="0.3">
      <c r="A2" s="115" t="s">
        <v>70</v>
      </c>
      <c r="B2" s="115"/>
      <c r="C2" s="115"/>
      <c r="D2" s="115"/>
      <c r="F2" s="111"/>
    </row>
    <row r="3" spans="1:152" s="21" customFormat="1" x14ac:dyDescent="0.3">
      <c r="A3" s="116" t="s">
        <v>54</v>
      </c>
      <c r="B3" s="116"/>
      <c r="D3" s="23"/>
      <c r="F3" s="111"/>
    </row>
    <row r="4" spans="1:152" s="21" customFormat="1" ht="21" thickBot="1" x14ac:dyDescent="0.35">
      <c r="A4" s="117" t="s">
        <v>6</v>
      </c>
      <c r="B4" s="117"/>
      <c r="C4" s="117"/>
      <c r="D4" s="24"/>
      <c r="F4" s="111"/>
    </row>
    <row r="5" spans="1:152" ht="74.25" customHeight="1" thickBot="1" x14ac:dyDescent="0.35">
      <c r="A5" s="25" t="s">
        <v>0</v>
      </c>
      <c r="B5" s="26" t="s">
        <v>7</v>
      </c>
      <c r="C5" s="26" t="s">
        <v>55</v>
      </c>
      <c r="D5" s="27" t="s">
        <v>41</v>
      </c>
    </row>
    <row r="6" spans="1:152" ht="27" customHeight="1" thickBot="1" x14ac:dyDescent="0.35">
      <c r="A6" s="28">
        <v>1</v>
      </c>
      <c r="B6" s="29" t="s">
        <v>42</v>
      </c>
      <c r="C6" s="29" t="s">
        <v>11</v>
      </c>
      <c r="D6" s="30" t="s">
        <v>43</v>
      </c>
    </row>
    <row r="7" spans="1:152" ht="35.25" customHeight="1" thickBot="1" x14ac:dyDescent="0.35">
      <c r="A7" s="31" t="s">
        <v>1</v>
      </c>
      <c r="B7" s="32" t="s">
        <v>4</v>
      </c>
      <c r="C7" s="33">
        <f>C8+C9+C10+C11+C12+C13+C15+C16</f>
        <v>2589568.7799999998</v>
      </c>
      <c r="D7" s="34">
        <f>D8+D9+D10+D11+D12+D13+D15+D16</f>
        <v>1540328.08</v>
      </c>
    </row>
    <row r="8" spans="1:152" ht="46.5" customHeight="1" x14ac:dyDescent="0.3">
      <c r="A8" s="35" t="s">
        <v>12</v>
      </c>
      <c r="B8" s="36" t="s">
        <v>13</v>
      </c>
      <c r="C8" s="94">
        <v>9000</v>
      </c>
      <c r="D8" s="95">
        <v>11284.16</v>
      </c>
      <c r="E8" s="37"/>
      <c r="F8" s="112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</row>
    <row r="9" spans="1:152" ht="46.5" customHeight="1" x14ac:dyDescent="0.3">
      <c r="A9" s="38" t="s">
        <v>14</v>
      </c>
      <c r="B9" s="39" t="s">
        <v>15</v>
      </c>
      <c r="C9" s="40">
        <v>0</v>
      </c>
      <c r="D9" s="41">
        <v>17972.5</v>
      </c>
      <c r="E9" s="37"/>
      <c r="F9" s="112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</row>
    <row r="10" spans="1:152" ht="46.5" customHeight="1" x14ac:dyDescent="0.3">
      <c r="A10" s="38" t="s">
        <v>16</v>
      </c>
      <c r="B10" s="39" t="s">
        <v>17</v>
      </c>
      <c r="C10" s="40">
        <v>10000</v>
      </c>
      <c r="D10" s="41">
        <v>4591.1000000000004</v>
      </c>
      <c r="E10" s="37"/>
      <c r="F10" s="11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</row>
    <row r="11" spans="1:152" ht="46.5" customHeight="1" x14ac:dyDescent="0.3">
      <c r="A11" s="38" t="s">
        <v>44</v>
      </c>
      <c r="B11" s="39" t="s">
        <v>17</v>
      </c>
      <c r="C11" s="40">
        <v>137000</v>
      </c>
      <c r="D11" s="41">
        <v>45213.27</v>
      </c>
      <c r="E11" s="37"/>
      <c r="F11" s="112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</row>
    <row r="12" spans="1:152" ht="46.5" customHeight="1" x14ac:dyDescent="0.3">
      <c r="A12" s="38" t="s">
        <v>18</v>
      </c>
      <c r="B12" s="39" t="s">
        <v>19</v>
      </c>
      <c r="C12" s="40">
        <v>1000</v>
      </c>
      <c r="D12" s="41">
        <v>1000</v>
      </c>
      <c r="E12" s="37"/>
      <c r="F12" s="112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</row>
    <row r="13" spans="1:152" ht="97.5" hidden="1" customHeight="1" x14ac:dyDescent="0.3">
      <c r="A13" s="38" t="s">
        <v>20</v>
      </c>
      <c r="B13" s="39" t="s">
        <v>21</v>
      </c>
      <c r="C13" s="40"/>
      <c r="D13" s="41"/>
      <c r="E13" s="37"/>
      <c r="F13" s="112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</row>
    <row r="14" spans="1:152" ht="91.5" hidden="1" customHeight="1" x14ac:dyDescent="0.3">
      <c r="A14" s="38" t="s">
        <v>22</v>
      </c>
      <c r="B14" s="39" t="s">
        <v>23</v>
      </c>
      <c r="C14" s="40"/>
      <c r="D14" s="41"/>
      <c r="E14" s="37"/>
      <c r="F14" s="11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</row>
    <row r="15" spans="1:152" ht="91.5" customHeight="1" x14ac:dyDescent="0.3">
      <c r="A15" s="38" t="s">
        <v>50</v>
      </c>
      <c r="B15" s="39" t="s">
        <v>49</v>
      </c>
      <c r="C15" s="40">
        <v>64000</v>
      </c>
      <c r="D15" s="41">
        <v>64000</v>
      </c>
      <c r="E15" s="37"/>
      <c r="F15" s="11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</row>
    <row r="16" spans="1:152" ht="81.75" thickBot="1" x14ac:dyDescent="0.35">
      <c r="A16" s="42" t="s">
        <v>24</v>
      </c>
      <c r="B16" s="43" t="s">
        <v>25</v>
      </c>
      <c r="C16" s="44">
        <v>2368568.7799999998</v>
      </c>
      <c r="D16" s="45">
        <v>1396267.05</v>
      </c>
      <c r="E16" s="37"/>
      <c r="F16" s="112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</row>
    <row r="17" spans="6:6" s="21" customFormat="1" x14ac:dyDescent="0.3">
      <c r="F17" s="111"/>
    </row>
    <row r="18" spans="6:6" s="21" customFormat="1" x14ac:dyDescent="0.3">
      <c r="F18" s="111"/>
    </row>
    <row r="19" spans="6:6" s="21" customFormat="1" x14ac:dyDescent="0.3">
      <c r="F19" s="111"/>
    </row>
    <row r="20" spans="6:6" s="21" customFormat="1" x14ac:dyDescent="0.3">
      <c r="F20" s="111"/>
    </row>
    <row r="21" spans="6:6" s="21" customFormat="1" x14ac:dyDescent="0.3">
      <c r="F21" s="111"/>
    </row>
    <row r="22" spans="6:6" s="21" customFormat="1" x14ac:dyDescent="0.3">
      <c r="F22" s="111"/>
    </row>
    <row r="23" spans="6:6" s="21" customFormat="1" x14ac:dyDescent="0.3">
      <c r="F23" s="111"/>
    </row>
    <row r="24" spans="6:6" s="21" customFormat="1" x14ac:dyDescent="0.3">
      <c r="F24" s="111"/>
    </row>
    <row r="25" spans="6:6" s="21" customFormat="1" x14ac:dyDescent="0.3">
      <c r="F25" s="111"/>
    </row>
    <row r="26" spans="6:6" s="21" customFormat="1" x14ac:dyDescent="0.3">
      <c r="F26" s="111"/>
    </row>
    <row r="27" spans="6:6" s="21" customFormat="1" x14ac:dyDescent="0.3">
      <c r="F27" s="111"/>
    </row>
    <row r="28" spans="6:6" s="21" customFormat="1" x14ac:dyDescent="0.3">
      <c r="F28" s="111"/>
    </row>
    <row r="29" spans="6:6" s="21" customFormat="1" x14ac:dyDescent="0.3">
      <c r="F29" s="111"/>
    </row>
    <row r="30" spans="6:6" s="21" customFormat="1" x14ac:dyDescent="0.3">
      <c r="F30" s="111"/>
    </row>
    <row r="31" spans="6:6" s="21" customFormat="1" x14ac:dyDescent="0.3">
      <c r="F31" s="111"/>
    </row>
    <row r="32" spans="6:6" s="21" customFormat="1" x14ac:dyDescent="0.3">
      <c r="F32" s="111"/>
    </row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7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3"/>
  <sheetViews>
    <sheetView showGridLines="0" tabSelected="1" view="pageBreakPreview" zoomScale="70" zoomScaleNormal="100" zoomScaleSheetLayoutView="70" workbookViewId="0">
      <selection activeCell="A5" sqref="A5:D21"/>
    </sheetView>
  </sheetViews>
  <sheetFormatPr defaultRowHeight="20.25" x14ac:dyDescent="0.3"/>
  <cols>
    <col min="1" max="1" width="79.28515625" style="78" customWidth="1"/>
    <col min="2" max="2" width="60.5703125" style="78" customWidth="1"/>
    <col min="3" max="4" width="36.28515625" style="78" customWidth="1"/>
    <col min="5" max="16384" width="9.140625" style="46"/>
  </cols>
  <sheetData>
    <row r="1" spans="1:151" ht="53.25" customHeight="1" thickBot="1" x14ac:dyDescent="0.35">
      <c r="A1" s="118" t="s">
        <v>5</v>
      </c>
      <c r="B1" s="118"/>
      <c r="C1" s="118"/>
      <c r="D1" s="118"/>
    </row>
    <row r="2" spans="1:151" ht="86.25" customHeight="1" thickBot="1" x14ac:dyDescent="0.35">
      <c r="A2" s="47" t="s">
        <v>0</v>
      </c>
      <c r="B2" s="48" t="s">
        <v>56</v>
      </c>
      <c r="C2" s="48" t="s">
        <v>55</v>
      </c>
      <c r="D2" s="49" t="s">
        <v>41</v>
      </c>
    </row>
    <row r="3" spans="1:151" ht="35.25" customHeight="1" thickBot="1" x14ac:dyDescent="0.35">
      <c r="A3" s="50">
        <v>1</v>
      </c>
      <c r="B3" s="51" t="s">
        <v>42</v>
      </c>
      <c r="C3" s="52" t="s">
        <v>11</v>
      </c>
      <c r="D3" s="53" t="s">
        <v>43</v>
      </c>
    </row>
    <row r="4" spans="1:151" ht="41.25" customHeight="1" thickBot="1" x14ac:dyDescent="0.35">
      <c r="A4" s="54" t="s">
        <v>2</v>
      </c>
      <c r="B4" s="55" t="s">
        <v>4</v>
      </c>
      <c r="C4" s="96">
        <f>C5+C10+C12+C14+C17+C20</f>
        <v>2671886.3499999996</v>
      </c>
      <c r="D4" s="108">
        <f>D5+D10+D12+D14+D17</f>
        <v>1304910.79</v>
      </c>
    </row>
    <row r="5" spans="1:151" ht="54" customHeight="1" thickBot="1" x14ac:dyDescent="0.35">
      <c r="A5" s="56" t="s">
        <v>8</v>
      </c>
      <c r="B5" s="57" t="s">
        <v>9</v>
      </c>
      <c r="C5" s="97">
        <f>SUM(C6:C9)</f>
        <v>1648717.29</v>
      </c>
      <c r="D5" s="100">
        <f>SUM(D6:D9)</f>
        <v>907948.85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</row>
    <row r="6" spans="1:151" ht="65.25" customHeight="1" x14ac:dyDescent="0.3">
      <c r="A6" s="59" t="s">
        <v>10</v>
      </c>
      <c r="B6" s="60" t="s">
        <v>26</v>
      </c>
      <c r="C6" s="98">
        <v>500453.78</v>
      </c>
      <c r="D6" s="99">
        <v>275351.23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</row>
    <row r="7" spans="1:151" ht="108" customHeight="1" x14ac:dyDescent="0.3">
      <c r="A7" s="61" t="s">
        <v>27</v>
      </c>
      <c r="B7" s="39" t="s">
        <v>28</v>
      </c>
      <c r="C7" s="98">
        <v>508497.03</v>
      </c>
      <c r="D7" s="99">
        <v>237744.62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</row>
    <row r="8" spans="1:151" ht="43.5" customHeight="1" x14ac:dyDescent="0.3">
      <c r="A8" s="62" t="s">
        <v>69</v>
      </c>
      <c r="B8" s="39" t="s">
        <v>68</v>
      </c>
      <c r="C8" s="98"/>
      <c r="D8" s="9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</row>
    <row r="9" spans="1:151" ht="51" customHeight="1" thickBot="1" x14ac:dyDescent="0.35">
      <c r="A9" s="63" t="s">
        <v>29</v>
      </c>
      <c r="B9" s="43" t="s">
        <v>30</v>
      </c>
      <c r="C9" s="98">
        <v>639766.48</v>
      </c>
      <c r="D9" s="99">
        <v>394853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</row>
    <row r="10" spans="1:151" ht="51" customHeight="1" thickBot="1" x14ac:dyDescent="0.35">
      <c r="A10" s="56" t="s">
        <v>31</v>
      </c>
      <c r="B10" s="57" t="s">
        <v>32</v>
      </c>
      <c r="C10" s="97">
        <f>SUM(C11)</f>
        <v>82900</v>
      </c>
      <c r="D10" s="100">
        <f>SUM(D11)</f>
        <v>33129.660000000003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</row>
    <row r="11" spans="1:151" ht="51" customHeight="1" thickBot="1" x14ac:dyDescent="0.35">
      <c r="A11" s="64" t="s">
        <v>33</v>
      </c>
      <c r="B11" s="65" t="s">
        <v>34</v>
      </c>
      <c r="C11" s="98">
        <v>82900</v>
      </c>
      <c r="D11" s="99">
        <v>33129.660000000003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</row>
    <row r="12" spans="1:151" ht="59.25" customHeight="1" thickBot="1" x14ac:dyDescent="0.35">
      <c r="A12" s="109" t="s">
        <v>74</v>
      </c>
      <c r="B12" s="57" t="s">
        <v>73</v>
      </c>
      <c r="C12" s="101">
        <f>SUM(C13)</f>
        <v>9600</v>
      </c>
      <c r="D12" s="100">
        <f>SUM(D13)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</row>
    <row r="13" spans="1:151" ht="51" customHeight="1" thickBot="1" x14ac:dyDescent="0.35">
      <c r="A13" s="92" t="s">
        <v>71</v>
      </c>
      <c r="B13" s="93" t="s">
        <v>72</v>
      </c>
      <c r="C13" s="98">
        <v>9600</v>
      </c>
      <c r="D13" s="99"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</row>
    <row r="14" spans="1:151" ht="51" customHeight="1" thickBot="1" x14ac:dyDescent="0.35">
      <c r="A14" s="56" t="s">
        <v>45</v>
      </c>
      <c r="B14" s="57" t="s">
        <v>46</v>
      </c>
      <c r="C14" s="97">
        <f>SUM(C15:C16)</f>
        <v>637206.51</v>
      </c>
      <c r="D14" s="100">
        <f>SUM(D15:D16)</f>
        <v>242034.59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</row>
    <row r="15" spans="1:151" ht="51" customHeight="1" x14ac:dyDescent="0.3">
      <c r="A15" s="59" t="s">
        <v>47</v>
      </c>
      <c r="B15" s="36" t="s">
        <v>48</v>
      </c>
      <c r="C15" s="102">
        <v>611566</v>
      </c>
      <c r="D15" s="103">
        <v>242034.59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</row>
    <row r="16" spans="1:151" ht="51" customHeight="1" thickBot="1" x14ac:dyDescent="0.35">
      <c r="A16" s="63" t="s">
        <v>52</v>
      </c>
      <c r="B16" s="43" t="s">
        <v>51</v>
      </c>
      <c r="C16" s="104">
        <v>25640.51</v>
      </c>
      <c r="D16" s="105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</row>
    <row r="17" spans="1:151" ht="51" customHeight="1" thickBot="1" x14ac:dyDescent="0.35">
      <c r="A17" s="56" t="s">
        <v>35</v>
      </c>
      <c r="B17" s="57" t="s">
        <v>36</v>
      </c>
      <c r="C17" s="97">
        <f>SUM(C18:C19)</f>
        <v>293462.55</v>
      </c>
      <c r="D17" s="100">
        <f>SUM(D18:D19)</f>
        <v>121797.69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</row>
    <row r="18" spans="1:151" ht="51" customHeight="1" thickBot="1" x14ac:dyDescent="0.35">
      <c r="A18" s="64" t="s">
        <v>37</v>
      </c>
      <c r="B18" s="65" t="s">
        <v>38</v>
      </c>
      <c r="C18" s="106"/>
      <c r="D18" s="10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</row>
    <row r="19" spans="1:151" ht="51" customHeight="1" thickBot="1" x14ac:dyDescent="0.35">
      <c r="A19" s="79" t="s">
        <v>39</v>
      </c>
      <c r="B19" s="68" t="s">
        <v>40</v>
      </c>
      <c r="C19" s="98">
        <v>293462.55</v>
      </c>
      <c r="D19" s="99">
        <v>121797.69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</row>
    <row r="20" spans="1:151" ht="51" customHeight="1" thickBot="1" x14ac:dyDescent="0.35">
      <c r="A20" s="66" t="s">
        <v>67</v>
      </c>
      <c r="B20" s="57" t="s">
        <v>66</v>
      </c>
      <c r="C20" s="97">
        <f>SUM(C21:C22)</f>
        <v>0</v>
      </c>
      <c r="D20" s="100">
        <f>SUM(D21:D22)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</row>
    <row r="21" spans="1:151" ht="51" customHeight="1" thickBot="1" x14ac:dyDescent="0.35">
      <c r="A21" s="67" t="s">
        <v>67</v>
      </c>
      <c r="B21" s="68" t="s">
        <v>66</v>
      </c>
      <c r="C21" s="104"/>
      <c r="D21" s="10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</row>
    <row r="22" spans="1:151" s="73" customFormat="1" ht="51" customHeight="1" thickBot="1" x14ac:dyDescent="0.35">
      <c r="A22" s="69"/>
      <c r="B22" s="70"/>
      <c r="C22" s="71"/>
      <c r="D22" s="72"/>
    </row>
    <row r="23" spans="1:151" ht="51" customHeight="1" thickBot="1" x14ac:dyDescent="0.35">
      <c r="A23" s="74" t="s">
        <v>3</v>
      </c>
      <c r="B23" s="75" t="s">
        <v>4</v>
      </c>
      <c r="C23" s="76"/>
      <c r="D23" s="7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D20" sqref="D20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19" t="s">
        <v>57</v>
      </c>
      <c r="B1" s="119"/>
      <c r="C1" s="119"/>
      <c r="D1" s="119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80" t="s">
        <v>0</v>
      </c>
      <c r="B3" s="81" t="s">
        <v>58</v>
      </c>
      <c r="C3" s="82" t="s">
        <v>55</v>
      </c>
      <c r="D3" s="83" t="s">
        <v>41</v>
      </c>
    </row>
    <row r="4" spans="1:178" s="4" customFormat="1" ht="28.5" customHeight="1" thickBot="1" x14ac:dyDescent="0.3">
      <c r="A4" s="88">
        <v>1</v>
      </c>
      <c r="B4" s="89" t="s">
        <v>42</v>
      </c>
      <c r="C4" s="90" t="s">
        <v>11</v>
      </c>
      <c r="D4" s="91" t="s">
        <v>43</v>
      </c>
    </row>
    <row r="5" spans="1:178" s="7" customFormat="1" ht="48" customHeight="1" x14ac:dyDescent="0.25">
      <c r="A5" s="84" t="s">
        <v>59</v>
      </c>
      <c r="B5" s="85" t="s">
        <v>60</v>
      </c>
      <c r="C5" s="86">
        <v>-82317.570000000007</v>
      </c>
      <c r="D5" s="87">
        <v>235417.29</v>
      </c>
      <c r="E5" s="6"/>
      <c r="F5" s="6"/>
      <c r="G5" s="5">
        <f>Доходы!C7-Расходы!C4</f>
        <v>-82317.569999999832</v>
      </c>
      <c r="H5" s="5">
        <f>Доходы!D7-Расходы!D4</f>
        <v>235417.29000000004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63</v>
      </c>
      <c r="B7" s="9" t="s">
        <v>64</v>
      </c>
      <c r="C7" s="113">
        <v>-82317.570000000007</v>
      </c>
      <c r="D7" s="114">
        <v>235417.29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65</v>
      </c>
      <c r="B8" s="14" t="s">
        <v>4</v>
      </c>
      <c r="C8" s="86">
        <v>-82317.570000000007</v>
      </c>
      <c r="D8" s="87">
        <v>235417.29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Кондратьева</cp:lastModifiedBy>
  <cp:lastPrinted>2018-05-07T13:59:24Z</cp:lastPrinted>
  <dcterms:created xsi:type="dcterms:W3CDTF">2005-02-01T12:32:18Z</dcterms:created>
  <dcterms:modified xsi:type="dcterms:W3CDTF">2018-08-09T11:07:14Z</dcterms:modified>
</cp:coreProperties>
</file>