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Расходы!$A$1:$D$27</definedName>
  </definedNames>
  <calcPr calcId="144525"/>
</workbook>
</file>

<file path=xl/calcChain.xml><?xml version="1.0" encoding="utf-8"?>
<calcChain xmlns="http://schemas.openxmlformats.org/spreadsheetml/2006/main">
  <c r="D7" i="1" l="1"/>
  <c r="C7" i="1"/>
  <c r="D5" i="2"/>
  <c r="C5" i="2"/>
  <c r="D14" i="2"/>
  <c r="C14" i="2"/>
  <c r="D12" i="2"/>
  <c r="C12" i="2"/>
  <c r="D20" i="2" l="1"/>
  <c r="C20" i="2"/>
  <c r="D17" i="2"/>
  <c r="C17" i="2"/>
  <c r="D10" i="2" l="1"/>
  <c r="C10" i="2"/>
  <c r="C4" i="2" s="1"/>
  <c r="D4" i="2" l="1"/>
  <c r="H5" i="3" s="1"/>
  <c r="G5" i="3"/>
  <c r="C7" i="3" l="1"/>
  <c r="C8" i="3"/>
  <c r="C5" i="3"/>
  <c r="D8" i="3"/>
  <c r="D5" i="3"/>
  <c r="D7" i="3"/>
</calcChain>
</file>

<file path=xl/sharedStrings.xml><?xml version="1.0" encoding="utf-8"?>
<sst xmlns="http://schemas.openxmlformats.org/spreadsheetml/2006/main" count="93" uniqueCount="75">
  <si>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</si>
  <si>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</si>
  <si>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</si>
  <si>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</si>
  <si>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</si>
  <si>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</si>
  <si>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</si>
  <si>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</si>
  <si>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</si>
  <si>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</si>
  <si>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</si>
  <si>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</si>
  <si>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</si>
  <si>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</si>
  <si>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</si>
  <si>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</si>
  <si>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</si>
  <si>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</si>
  <si>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</si>
  <si>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</si>
  <si>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</si>
  <si>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</si>
  <si>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</si>
  <si>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</si>
  <si>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</si>
  <si>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</si>
  <si>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</si>
  <si>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</si>
  <si>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</si>
  <si>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</si>
  <si>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</si>
  <si>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</si>
  <si>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</si>
  <si>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</si>
  <si>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</si>
  <si>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</si>
  <si>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</si>
  <si>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</si>
  <si>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</si>
  <si>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</si>
  <si>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</si>
  <si>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</si>
  <si>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</si>
  <si>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</si>
  <si>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</si>
  <si>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</si>
  <si>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</si>
  <si>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</si>
  <si>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</si>
  <si>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</si>
  <si>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</si>
  <si>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</si>
  <si>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</si>
  <si>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</si>
  <si>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</si>
  <si>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</si>
  <si>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</si>
  <si>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</si>
  <si>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</si>
  <si>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</si>
  <si>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</si>
  <si>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</si>
  <si>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</si>
  <si>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</si>
  <si>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</si>
  <si>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</si>
  <si>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</si>
  <si>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</si>
  <si>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</si>
  <si>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</si>
  <si>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</si>
  <si>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</si>
  <si>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</si>
  <si>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</si>
  <si>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января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</si>
</sst>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4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8" xfId="0" applyNumberFormat="1" applyFont="1" applyBorder="1" applyAlignment="1">
      <alignment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" fontId="22" fillId="0" borderId="40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1" xfId="0" applyNumberFormat="1" applyFont="1" applyBorder="1" applyAlignment="1">
      <alignment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30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6" xfId="0" applyNumberFormat="1" applyFont="1" applyBorder="1" applyAlignment="1" applyProtection="1">
      <alignment horizontal="right" vertical="center" wrapText="1"/>
    </xf>
    <xf numFmtId="0" fontId="24" fillId="24" borderId="28" xfId="0" applyNumberFormat="1" applyFont="1" applyFill="1" applyBorder="1" applyAlignment="1">
      <alignment horizontal="left" vertical="center" wrapText="1" inden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/>
    <xf numFmtId="49" fontId="24" fillId="24" borderId="30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4" fillId="24" borderId="37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24" borderId="30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3" xfId="0" applyNumberFormat="1" applyFont="1" applyFill="1" applyBorder="1" applyAlignment="1">
      <alignment horizontal="left" vertical="center" wrapText="1" shrinkToFit="1"/>
    </xf>
    <xf numFmtId="49" fontId="24" fillId="24" borderId="45" xfId="0" applyNumberFormat="1" applyFont="1" applyFill="1" applyBorder="1" applyAlignment="1">
      <alignment horizontal="center" vertical="center" wrapText="1" shrinkToFi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4" fillId="0" borderId="49" xfId="0" applyNumberFormat="1" applyFont="1" applyBorder="1" applyAlignment="1" applyProtection="1">
      <alignment horizontal="left" vertical="center" wrapText="1"/>
    </xf>
    <xf numFmtId="0" fontId="24" fillId="24" borderId="28" xfId="0" applyNumberFormat="1" applyFont="1" applyFill="1" applyBorder="1" applyAlignment="1">
      <alignment horizontal="left" vertical="center" wrapText="1" shrinkToFit="1"/>
    </xf>
    <xf numFmtId="0" fontId="24" fillId="24" borderId="34" xfId="0" applyNumberFormat="1" applyFont="1" applyFill="1" applyBorder="1" applyAlignment="1">
      <alignment horizontal="left" vertical="center" wrapText="1" shrinkToFit="1"/>
    </xf>
    <xf numFmtId="49" fontId="24" fillId="24" borderId="22" xfId="0" applyNumberFormat="1" applyFont="1" applyFill="1" applyBorder="1" applyAlignment="1">
      <alignment horizontal="center" vertical="center" wrapText="1" shrinkToFit="1"/>
    </xf>
    <xf numFmtId="49" fontId="25" fillId="0" borderId="30" xfId="0" applyNumberFormat="1" applyFont="1" applyBorder="1" applyAlignment="1" applyProtection="1">
      <alignment horizontal="left" vertical="center" wrapText="1"/>
    </xf>
    <xf numFmtId="49" fontId="24" fillId="0" borderId="30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9" xfId="0" applyNumberFormat="1" applyFont="1" applyFill="1" applyBorder="1" applyAlignment="1">
      <alignment horizontal="left" vertical="center" wrapText="1"/>
    </xf>
    <xf numFmtId="49" fontId="24" fillId="24" borderId="31" xfId="0" applyNumberFormat="1" applyFont="1" applyFill="1" applyBorder="1" applyAlignment="1">
      <alignment horizontal="center" vertical="center"/>
    </xf>
    <xf numFmtId="4" fontId="24" fillId="24" borderId="31" xfId="0" applyNumberFormat="1" applyFont="1" applyFill="1" applyBorder="1" applyAlignment="1">
      <alignment horizontal="right"/>
    </xf>
    <xf numFmtId="4" fontId="24" fillId="24" borderId="32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" fontId="23" fillId="0" borderId="56" xfId="0" applyNumberFormat="1" applyFont="1" applyFill="1" applyBorder="1" applyAlignment="1">
      <alignment horizontal="right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4" fillId="24" borderId="59" xfId="0" applyNumberFormat="1" applyFont="1" applyFill="1" applyBorder="1" applyAlignment="1" applyProtection="1">
      <alignment horizontal="left" vertical="center" wrapText="1"/>
    </xf>
    <xf numFmtId="49" fontId="24" fillId="24" borderId="60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/>
    <xf numFmtId="4" fontId="25" fillId="24" borderId="15" xfId="0" applyNumberFormat="1" applyFont="1" applyFill="1" applyBorder="1" applyAlignment="1">
      <alignment wrapText="1" shrinkToFit="1"/>
    </xf>
    <xf numFmtId="4" fontId="25" fillId="24" borderId="33" xfId="0" applyNumberFormat="1" applyFont="1" applyFill="1" applyBorder="1" applyAlignment="1">
      <alignment wrapText="1" shrinkToFit="1"/>
    </xf>
    <xf numFmtId="4" fontId="25" fillId="24" borderId="58" xfId="0" applyNumberFormat="1" applyFont="1" applyFill="1" applyBorder="1" applyAlignment="1">
      <alignment wrapText="1" shrinkToFit="1"/>
    </xf>
    <xf numFmtId="4" fontId="24" fillId="0" borderId="46" xfId="0" applyNumberFormat="1" applyFont="1" applyBorder="1" applyAlignment="1" applyProtection="1">
      <alignment vertical="center" wrapText="1"/>
    </xf>
    <xf numFmtId="4" fontId="24" fillId="0" borderId="47" xfId="0" applyNumberFormat="1" applyFont="1" applyBorder="1" applyAlignment="1" applyProtection="1">
      <alignment vertical="center" wrapText="1"/>
    </xf>
    <xf numFmtId="4" fontId="25" fillId="24" borderId="48" xfId="0" applyNumberFormat="1" applyFont="1" applyFill="1" applyBorder="1" applyAlignment="1"/>
    <xf numFmtId="49" fontId="25" fillId="24" borderId="30" xfId="0" applyNumberFormat="1" applyFont="1" applyFill="1" applyBorder="1" applyAlignment="1" applyProtection="1">
      <alignment horizontal="left" vertical="top" wrapText="1"/>
    </xf>
    <xf numFmtId="4" fontId="22" fillId="0" borderId="56" xfId="0" applyNumberFormat="1" applyFont="1" applyFill="1" applyBorder="1" applyAlignment="1">
      <alignment horizontal="right" vertical="center" wrapText="1"/>
    </xf>
    <xf numFmtId="4" fontId="22" fillId="0" borderId="51" xfId="0" applyNumberFormat="1" applyFont="1" applyFill="1" applyBorder="1" applyAlignment="1">
      <alignment horizontal="right" vertical="center" wrapText="1"/>
    </xf>
    <xf numFmtId="0" fontId="24" fillId="24" borderId="61" xfId="0" applyNumberFormat="1" applyFont="1" applyFill="1" applyBorder="1" applyAlignment="1">
      <alignment horizontal="left" vertical="center" wrapText="1" shrinkToFit="1"/>
    </xf>
    <xf numFmtId="49" fontId="24" fillId="24" borderId="62" xfId="0" applyNumberFormat="1" applyFont="1" applyFill="1" applyBorder="1" applyAlignment="1">
      <alignment horizontal="center" vertical="center" wrapText="1" shrinkToFit="1"/>
    </xf>
    <xf numFmtId="0" fontId="24" fillId="24" borderId="63" xfId="0" applyNumberFormat="1" applyFont="1" applyFill="1" applyBorder="1" applyAlignment="1">
      <alignment horizontal="left" vertical="center" wrapText="1" shrinkToFit="1"/>
    </xf>
    <xf numFmtId="49" fontId="24" fillId="24" borderId="64" xfId="0" applyNumberFormat="1" applyFont="1" applyFill="1" applyBorder="1" applyAlignment="1">
      <alignment horizontal="center" vertical="center" wrapText="1" shrinkToFit="1"/>
    </xf>
    <xf numFmtId="4" fontId="24" fillId="0" borderId="35" xfId="0" applyNumberFormat="1" applyFont="1" applyBorder="1" applyAlignment="1" applyProtection="1">
      <alignment vertical="center" wrapText="1"/>
    </xf>
    <xf numFmtId="4" fontId="24" fillId="0" borderId="36" xfId="0" applyNumberFormat="1" applyFont="1" applyBorder="1" applyAlignment="1" applyProtection="1">
      <alignment vertical="center" wrapText="1"/>
    </xf>
    <xf numFmtId="0" fontId="24" fillId="24" borderId="65" xfId="0" applyNumberFormat="1" applyFont="1" applyFill="1" applyBorder="1" applyAlignment="1">
      <alignment horizontal="left" vertical="center" wrapText="1" indent="1" shrinkToFit="1"/>
    </xf>
    <xf numFmtId="4" fontId="24" fillId="0" borderId="63" xfId="0" applyNumberFormat="1" applyFont="1" applyBorder="1" applyAlignment="1" applyProtection="1">
      <alignment horizontal="right" vertical="center" wrapText="1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" fontId="25" fillId="0" borderId="66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2"/>
  <sheetViews>
    <sheetView showGridLines="0" tabSelected="1" view="pageBreakPreview" zoomScale="80" zoomScaleNormal="100" zoomScaleSheetLayoutView="80" workbookViewId="0">
      <selection activeCell="A7" sqref="A7"/>
    </sheetView>
  </sheetViews>
  <sheetFormatPr defaultRowHeight="20.25" x14ac:dyDescent="0.3"/>
  <cols>
    <col min="1" max="1" width="54" style="21" customWidth="1"/>
    <col min="2" max="2" width="57.140625" style="21" customWidth="1"/>
    <col min="3" max="4" width="25" style="21" customWidth="1"/>
    <col min="5" max="143" width="9.140625" style="22"/>
    <col min="144" max="145" width="72.140625" style="22" hidden="1" customWidth="1"/>
    <col min="146" max="16384" width="9.140625" style="22"/>
  </cols>
  <sheetData>
    <row r="1" spans="1:145" ht="25.5" customHeight="1" x14ac:dyDescent="0.3">
      <c r="D1" s="22" t="s">
        <v>53</v>
      </c>
    </row>
    <row r="2" spans="1:145" s="21" customFormat="1" ht="99" customHeight="1" x14ac:dyDescent="0.3">
      <c r="A2" s="106" t="s">
        <v>74</v>
      </c>
      <c r="B2" s="106"/>
      <c r="C2" s="106"/>
      <c r="D2" s="106"/>
    </row>
    <row r="3" spans="1:145" s="21" customFormat="1" x14ac:dyDescent="0.3">
      <c r="A3" s="107" t="s">
        <v>54</v>
      </c>
      <c r="B3" s="107"/>
      <c r="D3" s="23"/>
    </row>
    <row r="4" spans="1:145" s="21" customFormat="1" ht="21" thickBot="1" x14ac:dyDescent="0.35">
      <c r="A4" s="108" t="s">
        <v>6</v>
      </c>
      <c r="B4" s="108"/>
      <c r="C4" s="108"/>
      <c r="D4" s="24"/>
    </row>
    <row r="5" spans="1:145" ht="74.25" customHeight="1" thickBot="1" x14ac:dyDescent="0.35">
      <c r="A5" s="25" t="s">
        <v>0</v>
      </c>
      <c r="B5" s="26" t="s">
        <v>7</v>
      </c>
      <c r="C5" s="26" t="s">
        <v>55</v>
      </c>
      <c r="D5" s="27" t="s">
        <v>41</v>
      </c>
    </row>
    <row r="6" spans="1:145" ht="27" customHeight="1" thickBot="1" x14ac:dyDescent="0.35">
      <c r="A6" s="28">
        <v>1</v>
      </c>
      <c r="B6" s="29" t="s">
        <v>42</v>
      </c>
      <c r="C6" s="29" t="s">
        <v>11</v>
      </c>
      <c r="D6" s="30" t="s">
        <v>43</v>
      </c>
    </row>
    <row r="7" spans="1:145" ht="35.25" customHeight="1" thickBot="1" x14ac:dyDescent="0.35">
      <c r="A7" s="103" t="s">
        <v>1</v>
      </c>
      <c r="B7" s="104" t="s">
        <v>4</v>
      </c>
      <c r="C7" s="105">
        <f>C8+C9+C10+C11+C12+C13+C14+C15+C16</f>
        <v>3267654.71</v>
      </c>
      <c r="D7" s="105">
        <f>D8+D9+D10+D11+D12+D13+D14+D15+D16</f>
        <v>3371816.5</v>
      </c>
    </row>
    <row r="8" spans="1:145" ht="46.5" customHeight="1" x14ac:dyDescent="0.3">
      <c r="A8" s="101" t="s">
        <v>12</v>
      </c>
      <c r="B8" s="98" t="s">
        <v>13</v>
      </c>
      <c r="C8" s="102">
        <v>9000</v>
      </c>
      <c r="D8" s="102">
        <v>22260.25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</row>
    <row r="9" spans="1:145" ht="46.5" customHeight="1" x14ac:dyDescent="0.3">
      <c r="A9" s="33" t="s">
        <v>14</v>
      </c>
      <c r="B9" s="34" t="s">
        <v>15</v>
      </c>
      <c r="C9" s="35">
        <v>0</v>
      </c>
      <c r="D9" s="35">
        <v>18472.5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</row>
    <row r="10" spans="1:145" ht="46.5" customHeight="1" x14ac:dyDescent="0.3">
      <c r="A10" s="33" t="s">
        <v>16</v>
      </c>
      <c r="B10" s="34" t="s">
        <v>17</v>
      </c>
      <c r="C10" s="35">
        <v>10000</v>
      </c>
      <c r="D10" s="35">
        <v>21970.22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</row>
    <row r="11" spans="1:145" ht="46.5" customHeight="1" x14ac:dyDescent="0.3">
      <c r="A11" s="33" t="s">
        <v>44</v>
      </c>
      <c r="B11" s="34" t="s">
        <v>17</v>
      </c>
      <c r="C11" s="35">
        <v>137000</v>
      </c>
      <c r="D11" s="35">
        <v>189076.94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</row>
    <row r="12" spans="1:145" ht="46.5" customHeight="1" x14ac:dyDescent="0.3">
      <c r="A12" s="33" t="s">
        <v>18</v>
      </c>
      <c r="B12" s="34" t="s">
        <v>19</v>
      </c>
      <c r="C12" s="35">
        <v>1000</v>
      </c>
      <c r="D12" s="35">
        <v>1100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</row>
    <row r="13" spans="1:145" ht="97.5" hidden="1" customHeight="1" x14ac:dyDescent="0.3">
      <c r="A13" s="33" t="s">
        <v>20</v>
      </c>
      <c r="B13" s="34" t="s">
        <v>21</v>
      </c>
      <c r="C13" s="35"/>
      <c r="D13" s="3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</row>
    <row r="14" spans="1:145" ht="91.5" hidden="1" customHeight="1" x14ac:dyDescent="0.3">
      <c r="A14" s="33" t="s">
        <v>22</v>
      </c>
      <c r="B14" s="34" t="s">
        <v>23</v>
      </c>
      <c r="C14" s="35"/>
      <c r="D14" s="35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</row>
    <row r="15" spans="1:145" ht="91.5" customHeight="1" x14ac:dyDescent="0.3">
      <c r="A15" s="33" t="s">
        <v>50</v>
      </c>
      <c r="B15" s="34" t="s">
        <v>49</v>
      </c>
      <c r="C15" s="35">
        <v>64000</v>
      </c>
      <c r="D15" s="35">
        <v>65350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</row>
    <row r="16" spans="1:145" ht="81.75" thickBot="1" x14ac:dyDescent="0.35">
      <c r="A16" s="36" t="s">
        <v>24</v>
      </c>
      <c r="B16" s="37" t="s">
        <v>25</v>
      </c>
      <c r="C16" s="35">
        <v>3046654.71</v>
      </c>
      <c r="D16" s="35">
        <v>3053586.59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3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3"/>
  <sheetViews>
    <sheetView showGridLines="0" view="pageBreakPreview" zoomScale="70" zoomScaleNormal="100" zoomScaleSheetLayoutView="70" workbookViewId="0">
      <selection activeCell="N9" sqref="N9"/>
    </sheetView>
  </sheetViews>
  <sheetFormatPr defaultRowHeight="20.25" x14ac:dyDescent="0.3"/>
  <cols>
    <col min="1" max="1" width="79.28515625" style="70" customWidth="1"/>
    <col min="2" max="2" width="60.5703125" style="70" customWidth="1"/>
    <col min="3" max="4" width="36.28515625" style="70" customWidth="1"/>
    <col min="5" max="16384" width="9.140625" style="38"/>
  </cols>
  <sheetData>
    <row r="1" spans="1:139" ht="53.25" customHeight="1" thickBot="1" x14ac:dyDescent="0.35">
      <c r="A1" s="109" t="s">
        <v>5</v>
      </c>
      <c r="B1" s="109"/>
      <c r="C1" s="109"/>
      <c r="D1" s="109"/>
    </row>
    <row r="2" spans="1:139" ht="86.25" customHeight="1" thickBot="1" x14ac:dyDescent="0.35">
      <c r="A2" s="39" t="s">
        <v>0</v>
      </c>
      <c r="B2" s="40" t="s">
        <v>56</v>
      </c>
      <c r="C2" s="40" t="s">
        <v>55</v>
      </c>
      <c r="D2" s="41" t="s">
        <v>41</v>
      </c>
    </row>
    <row r="3" spans="1:139" ht="35.25" customHeight="1" thickBot="1" x14ac:dyDescent="0.35">
      <c r="A3" s="42">
        <v>1</v>
      </c>
      <c r="B3" s="43" t="s">
        <v>42</v>
      </c>
      <c r="C3" s="44" t="s">
        <v>11</v>
      </c>
      <c r="D3" s="45" t="s">
        <v>43</v>
      </c>
    </row>
    <row r="4" spans="1:139" ht="41.25" customHeight="1" thickBot="1" x14ac:dyDescent="0.35">
      <c r="A4" s="46" t="s">
        <v>2</v>
      </c>
      <c r="B4" s="47" t="s">
        <v>4</v>
      </c>
      <c r="C4" s="85">
        <f>C5+C10+C12+C14+C17+C20</f>
        <v>3404537.7699999996</v>
      </c>
      <c r="D4" s="91">
        <f>D5+D10+D12+D14+D17</f>
        <v>3368647.42</v>
      </c>
    </row>
    <row r="5" spans="1:139" ht="54" customHeight="1" thickBot="1" x14ac:dyDescent="0.35">
      <c r="A5" s="48" t="s">
        <v>8</v>
      </c>
      <c r="B5" s="49" t="s">
        <v>9</v>
      </c>
      <c r="C5" s="86">
        <f>SUM(C6:C9)</f>
        <v>2093901.47</v>
      </c>
      <c r="D5" s="87">
        <f>SUM(D6:D9)</f>
        <v>2073600.58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</row>
    <row r="6" spans="1:139" ht="65.25" customHeight="1" x14ac:dyDescent="0.3">
      <c r="A6" s="51" t="s">
        <v>10</v>
      </c>
      <c r="B6" s="52" t="s">
        <v>26</v>
      </c>
      <c r="C6" s="35">
        <v>662283.01</v>
      </c>
      <c r="D6" s="35">
        <v>650726.04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</row>
    <row r="7" spans="1:139" ht="108" customHeight="1" x14ac:dyDescent="0.3">
      <c r="A7" s="53" t="s">
        <v>27</v>
      </c>
      <c r="B7" s="34" t="s">
        <v>28</v>
      </c>
      <c r="C7" s="35">
        <v>595491.98</v>
      </c>
      <c r="D7" s="35">
        <v>586748.06000000006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</row>
    <row r="8" spans="1:139" ht="43.5" customHeight="1" x14ac:dyDescent="0.3">
      <c r="A8" s="54" t="s">
        <v>69</v>
      </c>
      <c r="B8" s="34" t="s">
        <v>68</v>
      </c>
      <c r="C8" s="35">
        <v>50425</v>
      </c>
      <c r="D8" s="35">
        <v>50425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</row>
    <row r="9" spans="1:139" ht="51" customHeight="1" thickBot="1" x14ac:dyDescent="0.35">
      <c r="A9" s="55" t="s">
        <v>29</v>
      </c>
      <c r="B9" s="37" t="s">
        <v>30</v>
      </c>
      <c r="C9" s="35">
        <v>785701.48</v>
      </c>
      <c r="D9" s="35">
        <v>785701.48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</row>
    <row r="10" spans="1:139" ht="51" customHeight="1" thickBot="1" x14ac:dyDescent="0.35">
      <c r="A10" s="48" t="s">
        <v>31</v>
      </c>
      <c r="B10" s="49" t="s">
        <v>32</v>
      </c>
      <c r="C10" s="86">
        <f>SUM(C11)</f>
        <v>82900</v>
      </c>
      <c r="D10" s="87">
        <f>SUM(D11)</f>
        <v>82900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</row>
    <row r="11" spans="1:139" ht="51" customHeight="1" thickBot="1" x14ac:dyDescent="0.35">
      <c r="A11" s="56" t="s">
        <v>33</v>
      </c>
      <c r="B11" s="57" t="s">
        <v>34</v>
      </c>
      <c r="C11" s="35">
        <v>82900</v>
      </c>
      <c r="D11" s="35">
        <v>82900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</row>
    <row r="12" spans="1:139" ht="59.25" customHeight="1" thickBot="1" x14ac:dyDescent="0.35">
      <c r="A12" s="92" t="s">
        <v>73</v>
      </c>
      <c r="B12" s="49" t="s">
        <v>72</v>
      </c>
      <c r="C12" s="88">
        <f>SUM(C13)</f>
        <v>9600</v>
      </c>
      <c r="D12" s="87">
        <f>SUM(D13)</f>
        <v>9600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</row>
    <row r="13" spans="1:139" ht="51" customHeight="1" thickBot="1" x14ac:dyDescent="0.35">
      <c r="A13" s="83" t="s">
        <v>70</v>
      </c>
      <c r="B13" s="84" t="s">
        <v>71</v>
      </c>
      <c r="C13" s="35">
        <v>9600</v>
      </c>
      <c r="D13" s="35">
        <v>9600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</row>
    <row r="14" spans="1:139" ht="51" customHeight="1" thickBot="1" x14ac:dyDescent="0.35">
      <c r="A14" s="48" t="s">
        <v>45</v>
      </c>
      <c r="B14" s="49" t="s">
        <v>46</v>
      </c>
      <c r="C14" s="86">
        <f>SUM(C15:C16)</f>
        <v>817616.92999999993</v>
      </c>
      <c r="D14" s="87">
        <f>SUM(D15:D16)</f>
        <v>817616.92999999993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</row>
    <row r="15" spans="1:139" ht="51" customHeight="1" x14ac:dyDescent="0.3">
      <c r="A15" s="51" t="s">
        <v>47</v>
      </c>
      <c r="B15" s="31" t="s">
        <v>48</v>
      </c>
      <c r="C15" s="35">
        <v>709034.59</v>
      </c>
      <c r="D15" s="35">
        <v>709034.59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</row>
    <row r="16" spans="1:139" ht="51" customHeight="1" thickBot="1" x14ac:dyDescent="0.35">
      <c r="A16" s="55" t="s">
        <v>52</v>
      </c>
      <c r="B16" s="37" t="s">
        <v>51</v>
      </c>
      <c r="C16" s="35">
        <v>108582.34</v>
      </c>
      <c r="D16" s="35">
        <v>108582.34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</row>
    <row r="17" spans="1:139" ht="51" customHeight="1" thickBot="1" x14ac:dyDescent="0.35">
      <c r="A17" s="48" t="s">
        <v>35</v>
      </c>
      <c r="B17" s="49" t="s">
        <v>36</v>
      </c>
      <c r="C17" s="86">
        <f>SUM(C18:C19)</f>
        <v>400519.37</v>
      </c>
      <c r="D17" s="87">
        <f>SUM(D18:D19)</f>
        <v>384929.91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</row>
    <row r="18" spans="1:139" ht="51" customHeight="1" x14ac:dyDescent="0.3">
      <c r="A18" s="97" t="s">
        <v>37</v>
      </c>
      <c r="B18" s="98" t="s">
        <v>38</v>
      </c>
      <c r="C18" s="99"/>
      <c r="D18" s="10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</row>
    <row r="19" spans="1:139" ht="51" customHeight="1" thickBot="1" x14ac:dyDescent="0.35">
      <c r="A19" s="95" t="s">
        <v>39</v>
      </c>
      <c r="B19" s="96" t="s">
        <v>40</v>
      </c>
      <c r="C19" s="35">
        <v>400519.37</v>
      </c>
      <c r="D19" s="35">
        <v>384929.91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</row>
    <row r="20" spans="1:139" ht="51" customHeight="1" thickBot="1" x14ac:dyDescent="0.35">
      <c r="A20" s="58" t="s">
        <v>67</v>
      </c>
      <c r="B20" s="49" t="s">
        <v>66</v>
      </c>
      <c r="C20" s="86">
        <f>SUM(C21:C22)</f>
        <v>0</v>
      </c>
      <c r="D20" s="87">
        <f>SUM(D21:D22)</f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</row>
    <row r="21" spans="1:139" ht="51" customHeight="1" thickBot="1" x14ac:dyDescent="0.35">
      <c r="A21" s="59" t="s">
        <v>67</v>
      </c>
      <c r="B21" s="60" t="s">
        <v>66</v>
      </c>
      <c r="C21" s="89"/>
      <c r="D21" s="9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</row>
    <row r="22" spans="1:139" s="65" customFormat="1" ht="51" customHeight="1" thickBot="1" x14ac:dyDescent="0.35">
      <c r="A22" s="61"/>
      <c r="B22" s="62"/>
      <c r="C22" s="63"/>
      <c r="D22" s="64"/>
    </row>
    <row r="23" spans="1:139" ht="51" customHeight="1" thickBot="1" x14ac:dyDescent="0.35">
      <c r="A23" s="66" t="s">
        <v>3</v>
      </c>
      <c r="B23" s="67" t="s">
        <v>4</v>
      </c>
      <c r="C23" s="68"/>
      <c r="D23" s="6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H12" sqref="H12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10" t="s">
        <v>57</v>
      </c>
      <c r="B1" s="110"/>
      <c r="C1" s="110"/>
      <c r="D1" s="110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71" t="s">
        <v>0</v>
      </c>
      <c r="B3" s="72" t="s">
        <v>58</v>
      </c>
      <c r="C3" s="73" t="s">
        <v>55</v>
      </c>
      <c r="D3" s="74" t="s">
        <v>41</v>
      </c>
    </row>
    <row r="4" spans="1:178" s="4" customFormat="1" ht="28.5" customHeight="1" thickBot="1" x14ac:dyDescent="0.3">
      <c r="A4" s="79">
        <v>1</v>
      </c>
      <c r="B4" s="80" t="s">
        <v>42</v>
      </c>
      <c r="C4" s="81" t="s">
        <v>11</v>
      </c>
      <c r="D4" s="82" t="s">
        <v>43</v>
      </c>
    </row>
    <row r="5" spans="1:178" s="7" customFormat="1" ht="48" customHeight="1" x14ac:dyDescent="0.25">
      <c r="A5" s="75" t="s">
        <v>59</v>
      </c>
      <c r="B5" s="76" t="s">
        <v>60</v>
      </c>
      <c r="C5" s="77">
        <f>G5</f>
        <v>-136883.05999999959</v>
      </c>
      <c r="D5" s="78">
        <f>H5</f>
        <v>3169.0800000000745</v>
      </c>
      <c r="E5" s="6"/>
      <c r="F5" s="6"/>
      <c r="G5" s="5">
        <f>Доходы!C7-Расходы!C4</f>
        <v>-136883.05999999959</v>
      </c>
      <c r="H5" s="5">
        <f>Доходы!D7-Расходы!D4</f>
        <v>3169.0800000000745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61</v>
      </c>
      <c r="B6" s="9" t="s">
        <v>62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63</v>
      </c>
      <c r="B7" s="9" t="s">
        <v>64</v>
      </c>
      <c r="C7" s="93">
        <f>G5</f>
        <v>-136883.05999999959</v>
      </c>
      <c r="D7" s="94">
        <f>H5</f>
        <v>3169.0800000000745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65</v>
      </c>
      <c r="B8" s="14" t="s">
        <v>4</v>
      </c>
      <c r="C8" s="77">
        <f>G5</f>
        <v>-136883.05999999959</v>
      </c>
      <c r="D8" s="78">
        <f>H5</f>
        <v>3169.0800000000745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user</cp:lastModifiedBy>
  <cp:lastPrinted>2018-10-24T14:01:26Z</cp:lastPrinted>
  <dcterms:created xsi:type="dcterms:W3CDTF">2005-02-01T12:32:18Z</dcterms:created>
  <dcterms:modified xsi:type="dcterms:W3CDTF">2019-05-08T12:36:45Z</dcterms:modified>
</cp:coreProperties>
</file>